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karen.falcon\Desktop\SGC\SGC\2025\Tableros de indicadores 2025\"/>
    </mc:Choice>
  </mc:AlternateContent>
  <xr:revisionPtr revIDLastSave="0" documentId="13_ncr:1_{58ED44C4-1BBF-4E2E-8AAE-831C13664F4A}" xr6:coauthVersionLast="47" xr6:coauthVersionMax="47" xr10:uidLastSave="{00000000-0000-0000-0000-000000000000}"/>
  <bookViews>
    <workbookView xWindow="-110" yWindow="-110" windowWidth="19420" windowHeight="11500" tabRatio="689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157" sheetId="79" r:id="rId8"/>
    <sheet name="030251" sheetId="74" r:id="rId9"/>
    <sheet name="030252" sheetId="75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'030157'!$1:$4</definedName>
    <definedName name="_xlnm.Print_Titles" localSheetId="8">'030251'!$1:$4</definedName>
    <definedName name="_xlnm.Print_Titles" localSheetId="9">'030252'!$1:$4</definedName>
    <definedName name="_xlnm.Print_Titles" localSheetId="0">'PANEL DE CONTROL DISTRITAL'!$1:$4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0" i="79" l="1"/>
  <c r="BC10" i="83"/>
  <c r="BC10" i="82"/>
  <c r="W9" i="75" l="1"/>
  <c r="X9" i="75"/>
  <c r="Y9" i="75"/>
  <c r="Z9" i="75"/>
  <c r="AA9" i="75"/>
  <c r="AB9" i="75"/>
  <c r="AC9" i="75"/>
  <c r="AD9" i="75"/>
  <c r="AE9" i="75"/>
  <c r="AF9" i="75"/>
  <c r="AG9" i="75"/>
  <c r="AH9" i="75"/>
  <c r="AI9" i="75"/>
  <c r="AJ9" i="75"/>
  <c r="AK9" i="75"/>
  <c r="AL9" i="75"/>
  <c r="AM9" i="75"/>
  <c r="AN9" i="75"/>
  <c r="AO9" i="75"/>
  <c r="AP9" i="75"/>
  <c r="AQ9" i="75"/>
  <c r="AR9" i="75"/>
  <c r="AS9" i="75"/>
  <c r="AT9" i="75"/>
  <c r="AU9" i="75"/>
  <c r="AV9" i="75"/>
  <c r="AW9" i="75"/>
  <c r="AX9" i="75"/>
  <c r="AY9" i="75"/>
  <c r="AZ9" i="75"/>
  <c r="BA9" i="75"/>
  <c r="BB9" i="75"/>
  <c r="W9" i="74"/>
  <c r="X9" i="74"/>
  <c r="Y9" i="74"/>
  <c r="Z9" i="74"/>
  <c r="AA9" i="74"/>
  <c r="AB9" i="74"/>
  <c r="AC9" i="74"/>
  <c r="AD9" i="74"/>
  <c r="AE9" i="74"/>
  <c r="AF9" i="74"/>
  <c r="AG9" i="74"/>
  <c r="AH9" i="74"/>
  <c r="AI9" i="74"/>
  <c r="AJ9" i="74"/>
  <c r="AK9" i="74"/>
  <c r="AL9" i="74"/>
  <c r="AM9" i="74"/>
  <c r="AN9" i="74"/>
  <c r="AO9" i="74"/>
  <c r="AP9" i="74"/>
  <c r="AQ9" i="74"/>
  <c r="AR9" i="74"/>
  <c r="AS9" i="74"/>
  <c r="AT9" i="74"/>
  <c r="AU9" i="74"/>
  <c r="AV9" i="74"/>
  <c r="AW9" i="74"/>
  <c r="AX9" i="74"/>
  <c r="AY9" i="74"/>
  <c r="AZ9" i="74"/>
  <c r="BA9" i="74"/>
  <c r="BB9" i="74"/>
  <c r="X9" i="79"/>
  <c r="Y9" i="79"/>
  <c r="Z9" i="79"/>
  <c r="AA9" i="79"/>
  <c r="AB9" i="79"/>
  <c r="AC9" i="79"/>
  <c r="AD9" i="79"/>
  <c r="AE9" i="79"/>
  <c r="AF9" i="79"/>
  <c r="AG9" i="79"/>
  <c r="AH9" i="79"/>
  <c r="AI9" i="79"/>
  <c r="AJ9" i="79"/>
  <c r="AK9" i="79"/>
  <c r="AL9" i="79"/>
  <c r="AM9" i="79"/>
  <c r="AN9" i="79"/>
  <c r="AO9" i="79"/>
  <c r="AP9" i="79"/>
  <c r="AQ9" i="79"/>
  <c r="AR9" i="79"/>
  <c r="AS9" i="79"/>
  <c r="AT9" i="79"/>
  <c r="AU9" i="79"/>
  <c r="AV9" i="79"/>
  <c r="AW9" i="79"/>
  <c r="AX9" i="79"/>
  <c r="AY9" i="79"/>
  <c r="AZ9" i="79"/>
  <c r="BA9" i="79"/>
  <c r="BB9" i="79"/>
  <c r="X9" i="83"/>
  <c r="Y9" i="83"/>
  <c r="Z9" i="83"/>
  <c r="AA9" i="83"/>
  <c r="AB9" i="83"/>
  <c r="AC9" i="83"/>
  <c r="AD9" i="83"/>
  <c r="AE9" i="83"/>
  <c r="AF9" i="83"/>
  <c r="AG9" i="83"/>
  <c r="AH9" i="83"/>
  <c r="AI9" i="83"/>
  <c r="AJ9" i="83"/>
  <c r="AK9" i="83"/>
  <c r="AL9" i="83"/>
  <c r="AM9" i="83"/>
  <c r="AN9" i="83"/>
  <c r="AO9" i="83"/>
  <c r="AP9" i="83"/>
  <c r="AQ9" i="83"/>
  <c r="AR9" i="83"/>
  <c r="AS9" i="83"/>
  <c r="AT9" i="83"/>
  <c r="AU9" i="83"/>
  <c r="AV9" i="83"/>
  <c r="AW9" i="83"/>
  <c r="AX9" i="83"/>
  <c r="AY9" i="83"/>
  <c r="AZ9" i="83"/>
  <c r="BA9" i="83"/>
  <c r="BB9" i="83"/>
  <c r="X9" i="82"/>
  <c r="Y9" i="82"/>
  <c r="Z9" i="82"/>
  <c r="AA9" i="82"/>
  <c r="AB9" i="82"/>
  <c r="AC9" i="82"/>
  <c r="AD9" i="82"/>
  <c r="AE9" i="82"/>
  <c r="AF9" i="82"/>
  <c r="AG9" i="82"/>
  <c r="AH9" i="82"/>
  <c r="AI9" i="82"/>
  <c r="AJ9" i="82"/>
  <c r="AK9" i="82"/>
  <c r="AL9" i="82"/>
  <c r="AM9" i="82"/>
  <c r="AN9" i="82"/>
  <c r="AO9" i="82"/>
  <c r="AP9" i="82"/>
  <c r="AQ9" i="82"/>
  <c r="AR9" i="82"/>
  <c r="AS9" i="82"/>
  <c r="AT9" i="82"/>
  <c r="AU9" i="82"/>
  <c r="AV9" i="82"/>
  <c r="AW9" i="82"/>
  <c r="AX9" i="82"/>
  <c r="AY9" i="82"/>
  <c r="AZ9" i="82"/>
  <c r="BA9" i="82"/>
  <c r="BB9" i="82"/>
  <c r="X9" i="72"/>
  <c r="Y9" i="72"/>
  <c r="Z9" i="72"/>
  <c r="AA9" i="72"/>
  <c r="AB9" i="72"/>
  <c r="AC9" i="72"/>
  <c r="AD9" i="72"/>
  <c r="AE9" i="72"/>
  <c r="AF9" i="72"/>
  <c r="AG9" i="72"/>
  <c r="AH9" i="72"/>
  <c r="AI9" i="72"/>
  <c r="AJ9" i="72"/>
  <c r="AK9" i="72"/>
  <c r="AL9" i="72"/>
  <c r="AM9" i="72"/>
  <c r="AN9" i="72"/>
  <c r="AO9" i="72"/>
  <c r="AP9" i="72"/>
  <c r="AQ9" i="72"/>
  <c r="AR9" i="72"/>
  <c r="AS9" i="72"/>
  <c r="AT9" i="72"/>
  <c r="AU9" i="72"/>
  <c r="AV9" i="72"/>
  <c r="AW9" i="72"/>
  <c r="AX9" i="72"/>
  <c r="AY9" i="72"/>
  <c r="AZ9" i="72"/>
  <c r="BA9" i="72"/>
  <c r="BB9" i="72"/>
  <c r="BA9" i="71"/>
  <c r="BB9" i="71"/>
  <c r="AP9" i="71"/>
  <c r="AQ9" i="71"/>
  <c r="AR9" i="71"/>
  <c r="AS9" i="71"/>
  <c r="AT9" i="71"/>
  <c r="AU9" i="71"/>
  <c r="AV9" i="71"/>
  <c r="AW9" i="71"/>
  <c r="AX9" i="71"/>
  <c r="AY9" i="71"/>
  <c r="AZ9" i="71"/>
  <c r="X9" i="71"/>
  <c r="Y9" i="71"/>
  <c r="Z9" i="71"/>
  <c r="AA9" i="71"/>
  <c r="AB9" i="71"/>
  <c r="AC9" i="71"/>
  <c r="AD9" i="71"/>
  <c r="AE9" i="71"/>
  <c r="AF9" i="71"/>
  <c r="AG9" i="71"/>
  <c r="AH9" i="71"/>
  <c r="AI9" i="71"/>
  <c r="AJ9" i="71"/>
  <c r="AK9" i="71"/>
  <c r="AL9" i="71"/>
  <c r="AM9" i="71"/>
  <c r="AN9" i="71"/>
  <c r="AO9" i="71"/>
  <c r="AZ9" i="70"/>
  <c r="BA9" i="70"/>
  <c r="BB9" i="70"/>
  <c r="AU9" i="70"/>
  <c r="AV9" i="70"/>
  <c r="AW9" i="70"/>
  <c r="AX9" i="70"/>
  <c r="AY9" i="70"/>
  <c r="AO9" i="70"/>
  <c r="AP9" i="70"/>
  <c r="AQ9" i="70"/>
  <c r="AR9" i="70"/>
  <c r="AS9" i="70"/>
  <c r="AT9" i="70"/>
  <c r="AC9" i="70"/>
  <c r="AD9" i="70"/>
  <c r="AE9" i="70"/>
  <c r="AF9" i="70"/>
  <c r="AG9" i="70"/>
  <c r="AH9" i="70"/>
  <c r="AI9" i="70"/>
  <c r="AJ9" i="70"/>
  <c r="AK9" i="70"/>
  <c r="AL9" i="70"/>
  <c r="AM9" i="70"/>
  <c r="AN9" i="70"/>
  <c r="AB9" i="70"/>
  <c r="X9" i="70"/>
  <c r="Y9" i="70"/>
  <c r="Z9" i="70"/>
  <c r="AA9" i="70"/>
  <c r="BC16" i="75"/>
  <c r="BC16" i="74"/>
  <c r="BC16" i="79"/>
  <c r="BC16" i="83"/>
  <c r="BC16" i="82"/>
  <c r="BC16" i="72"/>
  <c r="BC16" i="71"/>
  <c r="BC16" i="70"/>
  <c r="BC16" i="29"/>
  <c r="I7" i="83"/>
  <c r="I7" i="82"/>
  <c r="I7" i="72"/>
  <c r="I7" i="71"/>
  <c r="I7" i="70"/>
  <c r="A1" i="70"/>
  <c r="K15" i="14" l="1"/>
  <c r="I7" i="79"/>
  <c r="I7" i="75"/>
  <c r="I7" i="74"/>
  <c r="H26" i="83"/>
  <c r="BC25" i="83"/>
  <c r="H25" i="83"/>
  <c r="G25" i="83"/>
  <c r="F25" i="83"/>
  <c r="E25" i="83"/>
  <c r="D25" i="83"/>
  <c r="C25" i="83"/>
  <c r="B25" i="83"/>
  <c r="A25" i="83"/>
  <c r="H23" i="83"/>
  <c r="BC22" i="83"/>
  <c r="H22" i="83"/>
  <c r="G22" i="83"/>
  <c r="F22" i="83"/>
  <c r="E22" i="83"/>
  <c r="D22" i="83"/>
  <c r="C22" i="83"/>
  <c r="B22" i="83"/>
  <c r="A22" i="83"/>
  <c r="H20" i="83"/>
  <c r="BC19" i="83"/>
  <c r="H19" i="83"/>
  <c r="G19" i="83"/>
  <c r="F19" i="83"/>
  <c r="E19" i="83"/>
  <c r="D19" i="83"/>
  <c r="C19" i="83"/>
  <c r="B19" i="83"/>
  <c r="A19" i="83"/>
  <c r="H17" i="83"/>
  <c r="H16" i="83"/>
  <c r="G16" i="83"/>
  <c r="F16" i="83"/>
  <c r="E16" i="83"/>
  <c r="D16" i="83"/>
  <c r="C16" i="83"/>
  <c r="B16" i="83"/>
  <c r="A16" i="83"/>
  <c r="H14" i="83"/>
  <c r="BC13" i="83"/>
  <c r="H13" i="83"/>
  <c r="G13" i="83"/>
  <c r="F13" i="83"/>
  <c r="E13" i="83"/>
  <c r="D13" i="83"/>
  <c r="C13" i="83"/>
  <c r="B13" i="83"/>
  <c r="A13" i="83"/>
  <c r="H11" i="83"/>
  <c r="H10" i="83"/>
  <c r="G10" i="83"/>
  <c r="F10" i="83"/>
  <c r="E10" i="83"/>
  <c r="D10" i="83"/>
  <c r="C10" i="83"/>
  <c r="B10" i="83"/>
  <c r="A10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BC25" i="82"/>
  <c r="H25" i="82"/>
  <c r="G25" i="82"/>
  <c r="F25" i="82"/>
  <c r="E25" i="82"/>
  <c r="D25" i="82"/>
  <c r="C25" i="82"/>
  <c r="B25" i="82"/>
  <c r="A25" i="82"/>
  <c r="H23" i="82"/>
  <c r="BC22" i="82"/>
  <c r="H22" i="82"/>
  <c r="G22" i="82"/>
  <c r="F22" i="82"/>
  <c r="E22" i="82"/>
  <c r="D22" i="82"/>
  <c r="C22" i="82"/>
  <c r="B22" i="82"/>
  <c r="A22" i="82"/>
  <c r="H20" i="82"/>
  <c r="BC19" i="82"/>
  <c r="H19" i="82"/>
  <c r="G19" i="82"/>
  <c r="F19" i="82"/>
  <c r="E19" i="82"/>
  <c r="D19" i="82"/>
  <c r="C19" i="82"/>
  <c r="B19" i="82"/>
  <c r="A19" i="82"/>
  <c r="H17" i="82"/>
  <c r="H16" i="82"/>
  <c r="G16" i="82"/>
  <c r="F16" i="82"/>
  <c r="E16" i="82"/>
  <c r="D16" i="82"/>
  <c r="C16" i="82"/>
  <c r="B16" i="82"/>
  <c r="A16" i="82"/>
  <c r="H14" i="82"/>
  <c r="BC13" i="82"/>
  <c r="H13" i="82"/>
  <c r="G13" i="82"/>
  <c r="F13" i="82"/>
  <c r="E13" i="82"/>
  <c r="D13" i="82"/>
  <c r="C13" i="82"/>
  <c r="B13" i="82"/>
  <c r="A13" i="82"/>
  <c r="H11" i="82"/>
  <c r="H10" i="82"/>
  <c r="G10" i="82"/>
  <c r="F10" i="82"/>
  <c r="E10" i="82"/>
  <c r="D10" i="82"/>
  <c r="C10" i="82"/>
  <c r="B10" i="82"/>
  <c r="A10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BC19" i="79"/>
  <c r="BC22" i="70"/>
  <c r="BC10" i="29"/>
  <c r="BC22" i="29"/>
  <c r="A6" i="70"/>
  <c r="B6" i="70"/>
  <c r="B7" i="70"/>
  <c r="E7" i="70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A10" i="70"/>
  <c r="B10" i="70"/>
  <c r="C10" i="70"/>
  <c r="D10" i="70"/>
  <c r="E10" i="70"/>
  <c r="F10" i="70"/>
  <c r="G10" i="70"/>
  <c r="H10" i="70"/>
  <c r="BC10" i="70"/>
  <c r="H11" i="70"/>
  <c r="A13" i="70"/>
  <c r="B13" i="70"/>
  <c r="C13" i="70"/>
  <c r="D13" i="70"/>
  <c r="E13" i="70"/>
  <c r="F13" i="70"/>
  <c r="G13" i="70"/>
  <c r="H13" i="70"/>
  <c r="BC13" i="70"/>
  <c r="H14" i="70"/>
  <c r="A16" i="70"/>
  <c r="B16" i="70"/>
  <c r="C16" i="70"/>
  <c r="D16" i="70"/>
  <c r="E16" i="70"/>
  <c r="F16" i="70"/>
  <c r="G16" i="70"/>
  <c r="H16" i="70"/>
  <c r="H17" i="70"/>
  <c r="A19" i="70"/>
  <c r="B19" i="70"/>
  <c r="C19" i="70"/>
  <c r="D19" i="70"/>
  <c r="E19" i="70"/>
  <c r="F19" i="70"/>
  <c r="G19" i="70"/>
  <c r="H19" i="70"/>
  <c r="BC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BC25" i="70"/>
  <c r="H26" i="70"/>
  <c r="I7" i="29"/>
  <c r="H26" i="79" l="1"/>
  <c r="BC25" i="79"/>
  <c r="H25" i="79"/>
  <c r="G25" i="79"/>
  <c r="F25" i="79"/>
  <c r="E25" i="79"/>
  <c r="D25" i="79"/>
  <c r="C25" i="79"/>
  <c r="B25" i="79"/>
  <c r="A25" i="79"/>
  <c r="H23" i="79"/>
  <c r="BC22" i="79"/>
  <c r="H22" i="79"/>
  <c r="G22" i="79"/>
  <c r="F22" i="79"/>
  <c r="E22" i="79"/>
  <c r="D22" i="79"/>
  <c r="C22" i="79"/>
  <c r="B22" i="79"/>
  <c r="A22" i="79"/>
  <c r="H20" i="79"/>
  <c r="H19" i="79"/>
  <c r="G19" i="79"/>
  <c r="F19" i="79"/>
  <c r="E19" i="79"/>
  <c r="D19" i="79"/>
  <c r="C19" i="79"/>
  <c r="B19" i="79"/>
  <c r="A19" i="79"/>
  <c r="H17" i="79"/>
  <c r="H16" i="79"/>
  <c r="G16" i="79"/>
  <c r="F16" i="79"/>
  <c r="E16" i="79"/>
  <c r="D16" i="79"/>
  <c r="C16" i="79"/>
  <c r="B16" i="79"/>
  <c r="A16" i="79"/>
  <c r="H14" i="79"/>
  <c r="BC13" i="79"/>
  <c r="H13" i="79"/>
  <c r="G13" i="79"/>
  <c r="F13" i="79"/>
  <c r="E13" i="79"/>
  <c r="D13" i="79"/>
  <c r="C13" i="79"/>
  <c r="B13" i="79"/>
  <c r="A13" i="79"/>
  <c r="H11" i="79"/>
  <c r="H10" i="79"/>
  <c r="G10" i="79"/>
  <c r="F10" i="79"/>
  <c r="E10" i="79"/>
  <c r="D10" i="79"/>
  <c r="C10" i="79"/>
  <c r="B10" i="79"/>
  <c r="A10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E7" i="79"/>
  <c r="B7" i="79"/>
  <c r="B6" i="79"/>
  <c r="A6" i="79"/>
  <c r="H26" i="75"/>
  <c r="BC25" i="75"/>
  <c r="H25" i="75"/>
  <c r="G25" i="75"/>
  <c r="F25" i="75"/>
  <c r="E25" i="75"/>
  <c r="D25" i="75"/>
  <c r="C25" i="75"/>
  <c r="B25" i="75"/>
  <c r="A25" i="75"/>
  <c r="H23" i="75"/>
  <c r="BC22" i="75"/>
  <c r="H22" i="75"/>
  <c r="G22" i="75"/>
  <c r="F22" i="75"/>
  <c r="E22" i="75"/>
  <c r="D22" i="75"/>
  <c r="C22" i="75"/>
  <c r="B22" i="75"/>
  <c r="A22" i="75"/>
  <c r="H20" i="75"/>
  <c r="BC19" i="75"/>
  <c r="H19" i="75"/>
  <c r="G19" i="75"/>
  <c r="F19" i="75"/>
  <c r="E19" i="75"/>
  <c r="D19" i="75"/>
  <c r="C19" i="75"/>
  <c r="B19" i="75"/>
  <c r="A19" i="75"/>
  <c r="H17" i="75"/>
  <c r="H16" i="75"/>
  <c r="G16" i="75"/>
  <c r="F16" i="75"/>
  <c r="E16" i="75"/>
  <c r="D16" i="75"/>
  <c r="C16" i="75"/>
  <c r="B16" i="75"/>
  <c r="A16" i="75"/>
  <c r="H14" i="75"/>
  <c r="BC13" i="75"/>
  <c r="H13" i="75"/>
  <c r="G13" i="75"/>
  <c r="F13" i="75"/>
  <c r="E13" i="75"/>
  <c r="D13" i="75"/>
  <c r="C13" i="75"/>
  <c r="B13" i="75"/>
  <c r="A13" i="75"/>
  <c r="H11" i="75"/>
  <c r="BC10" i="75"/>
  <c r="H10" i="75"/>
  <c r="G10" i="75"/>
  <c r="F10" i="75"/>
  <c r="E10" i="75"/>
  <c r="D10" i="75"/>
  <c r="C10" i="75"/>
  <c r="B10" i="75"/>
  <c r="A10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BC25" i="74"/>
  <c r="H25" i="74"/>
  <c r="G25" i="74"/>
  <c r="F25" i="74"/>
  <c r="E25" i="74"/>
  <c r="D25" i="74"/>
  <c r="C25" i="74"/>
  <c r="B25" i="74"/>
  <c r="A25" i="74"/>
  <c r="H23" i="74"/>
  <c r="BC22" i="74"/>
  <c r="H22" i="74"/>
  <c r="G22" i="74"/>
  <c r="F22" i="74"/>
  <c r="E22" i="74"/>
  <c r="D22" i="74"/>
  <c r="C22" i="74"/>
  <c r="B22" i="74"/>
  <c r="A22" i="74"/>
  <c r="H20" i="74"/>
  <c r="BC19" i="74"/>
  <c r="H19" i="74"/>
  <c r="G19" i="74"/>
  <c r="F19" i="74"/>
  <c r="E19" i="74"/>
  <c r="D19" i="74"/>
  <c r="C19" i="74"/>
  <c r="B19" i="74"/>
  <c r="A19" i="74"/>
  <c r="H17" i="74"/>
  <c r="H16" i="74"/>
  <c r="G16" i="74"/>
  <c r="F16" i="74"/>
  <c r="E16" i="74"/>
  <c r="D16" i="74"/>
  <c r="C16" i="74"/>
  <c r="B16" i="74"/>
  <c r="A16" i="74"/>
  <c r="H14" i="74"/>
  <c r="BC13" i="74"/>
  <c r="H13" i="74"/>
  <c r="G13" i="74"/>
  <c r="F13" i="74"/>
  <c r="E13" i="74"/>
  <c r="D13" i="74"/>
  <c r="C13" i="74"/>
  <c r="B13" i="74"/>
  <c r="A13" i="74"/>
  <c r="H11" i="74"/>
  <c r="BC10" i="74"/>
  <c r="H10" i="74"/>
  <c r="G10" i="74"/>
  <c r="F10" i="74"/>
  <c r="E10" i="74"/>
  <c r="D10" i="74"/>
  <c r="C10" i="74"/>
  <c r="B10" i="74"/>
  <c r="A10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BC25" i="72"/>
  <c r="H25" i="72"/>
  <c r="G25" i="72"/>
  <c r="F25" i="72"/>
  <c r="E25" i="72"/>
  <c r="D25" i="72"/>
  <c r="C25" i="72"/>
  <c r="B25" i="72"/>
  <c r="A25" i="72"/>
  <c r="H23" i="72"/>
  <c r="BC22" i="72"/>
  <c r="H22" i="72"/>
  <c r="G22" i="72"/>
  <c r="F22" i="72"/>
  <c r="E22" i="72"/>
  <c r="D22" i="72"/>
  <c r="C22" i="72"/>
  <c r="B22" i="72"/>
  <c r="A22" i="72"/>
  <c r="H20" i="72"/>
  <c r="BC19" i="72"/>
  <c r="H19" i="72"/>
  <c r="G19" i="72"/>
  <c r="F19" i="72"/>
  <c r="E19" i="72"/>
  <c r="D19" i="72"/>
  <c r="C19" i="72"/>
  <c r="B19" i="72"/>
  <c r="A19" i="72"/>
  <c r="H17" i="72"/>
  <c r="H16" i="72"/>
  <c r="G16" i="72"/>
  <c r="F16" i="72"/>
  <c r="E16" i="72"/>
  <c r="D16" i="72"/>
  <c r="C16" i="72"/>
  <c r="B16" i="72"/>
  <c r="A16" i="72"/>
  <c r="H14" i="72"/>
  <c r="BC13" i="72"/>
  <c r="H13" i="72"/>
  <c r="G13" i="72"/>
  <c r="F13" i="72"/>
  <c r="E13" i="72"/>
  <c r="D13" i="72"/>
  <c r="C13" i="72"/>
  <c r="B13" i="72"/>
  <c r="A13" i="72"/>
  <c r="H11" i="72"/>
  <c r="BC10" i="72"/>
  <c r="H10" i="72"/>
  <c r="G10" i="72"/>
  <c r="F10" i="72"/>
  <c r="E10" i="72"/>
  <c r="D10" i="72"/>
  <c r="C10" i="72"/>
  <c r="B10" i="72"/>
  <c r="A10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BC25" i="71"/>
  <c r="H25" i="71"/>
  <c r="G25" i="71"/>
  <c r="F25" i="71"/>
  <c r="E25" i="71"/>
  <c r="D25" i="71"/>
  <c r="C25" i="71"/>
  <c r="B25" i="71"/>
  <c r="A25" i="71"/>
  <c r="H23" i="71"/>
  <c r="BC22" i="71"/>
  <c r="H22" i="71"/>
  <c r="G22" i="71"/>
  <c r="F22" i="71"/>
  <c r="E22" i="71"/>
  <c r="D22" i="71"/>
  <c r="C22" i="71"/>
  <c r="B22" i="71"/>
  <c r="A22" i="71"/>
  <c r="H20" i="71"/>
  <c r="BC19" i="71"/>
  <c r="H19" i="71"/>
  <c r="G19" i="71"/>
  <c r="F19" i="71"/>
  <c r="E19" i="71"/>
  <c r="D19" i="71"/>
  <c r="C19" i="71"/>
  <c r="B19" i="71"/>
  <c r="A19" i="71"/>
  <c r="H17" i="71"/>
  <c r="H16" i="71"/>
  <c r="G16" i="71"/>
  <c r="F16" i="71"/>
  <c r="E16" i="71"/>
  <c r="D16" i="71"/>
  <c r="C16" i="71"/>
  <c r="B16" i="71"/>
  <c r="A16" i="71"/>
  <c r="H14" i="71"/>
  <c r="BC13" i="71"/>
  <c r="H13" i="71"/>
  <c r="G13" i="71"/>
  <c r="F13" i="71"/>
  <c r="E13" i="71"/>
  <c r="D13" i="71"/>
  <c r="C13" i="71"/>
  <c r="B13" i="71"/>
  <c r="A13" i="71"/>
  <c r="H11" i="71"/>
  <c r="BC10" i="71"/>
  <c r="H10" i="71"/>
  <c r="G10" i="71"/>
  <c r="F10" i="71"/>
  <c r="E10" i="71"/>
  <c r="D10" i="71"/>
  <c r="C10" i="71"/>
  <c r="B10" i="71"/>
  <c r="A10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BC25" i="29"/>
  <c r="BC19" i="29"/>
  <c r="I15" i="14"/>
  <c r="BC13" i="29"/>
  <c r="I12" i="14" s="1"/>
  <c r="I18" i="14" l="1"/>
  <c r="K18" i="14"/>
  <c r="I9" i="14"/>
  <c r="I21" i="14"/>
  <c r="I24" i="14"/>
  <c r="K21" i="14"/>
  <c r="K9" i="14"/>
  <c r="K24" i="14"/>
  <c r="K12" i="14"/>
  <c r="M24" i="14" l="1"/>
  <c r="M18" i="14"/>
  <c r="A1" i="79" l="1"/>
  <c r="A1" i="75"/>
  <c r="A1" i="74"/>
  <c r="A1" i="72"/>
  <c r="A1" i="71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<sst xmlns="http://schemas.openxmlformats.org/spreadsheetml/2006/main" count="472" uniqueCount="165">
  <si>
    <t>INSTITUTO NACIONAL ELECTORAL
SISTEMA DE GESTIÓN DE LA CALIDAD
BAJA CALIFORNIA SUR</t>
  </si>
  <si>
    <t>Fecha de corte 31/03/2025</t>
  </si>
  <si>
    <t>Version 0</t>
  </si>
  <si>
    <t xml:space="preserve">TABLERO DE CONTROL DISTRITAL DE PROCESOS SUSTANTIVOS DEL SISTEMA DE GESTIÓN DE LA CALIDAD </t>
  </si>
  <si>
    <t>CAMPAÑA ANUAL INTENSA 2024                                                                                                 CAMPAÑA ESPECIAL DE ACTUALIZACIÓN PARA EL PROCESO ELECTORAL EXTRAORDINARIO (CEAPEE)</t>
  </si>
  <si>
    <t>Número</t>
  </si>
  <si>
    <t xml:space="preserve">PROCESOS SUSTANTIVOS E INDICADORES </t>
  </si>
  <si>
    <t xml:space="preserve">% AVANCE REGISTRADO </t>
  </si>
  <si>
    <t>DESCRIPCIÓN</t>
  </si>
  <si>
    <t>MEDICIÓN</t>
  </si>
  <si>
    <t xml:space="preserve">Proceso </t>
  </si>
  <si>
    <t>Dueño de Proceso</t>
  </si>
  <si>
    <t>Indicador</t>
  </si>
  <si>
    <t>Cálculo</t>
  </si>
  <si>
    <t xml:space="preserve">Periodo </t>
  </si>
  <si>
    <t>Estimado</t>
  </si>
  <si>
    <t>Nominativo</t>
  </si>
  <si>
    <t>Distrito 01</t>
  </si>
  <si>
    <t>Distrito 02</t>
  </si>
  <si>
    <t>Estatal</t>
  </si>
  <si>
    <t>ENTREVISTA</t>
  </si>
  <si>
    <t xml:space="preserve"> Auxiliar de Atención Ciudadana</t>
  </si>
  <si>
    <t>Fichas requisitadas correctamente=</t>
  </si>
  <si>
    <t>(Fichas requisitadas correctamente / Fichas revisadas en la muestra del 10%) x 100</t>
  </si>
  <si>
    <t>Semanal (remesa)</t>
  </si>
  <si>
    <t>Fichas requistadas correctamente</t>
  </si>
  <si>
    <t>Fichas revisadas en la muestra del 10%</t>
  </si>
  <si>
    <t>TRÁMITE</t>
  </si>
  <si>
    <t>Operador de Equipo Tecnológico</t>
  </si>
  <si>
    <t>Trámites exitosos efectivos=</t>
  </si>
  <si>
    <t>(Número de trámites exitosos / Número de trámites aplicados) x 100</t>
  </si>
  <si>
    <t>Número de trámites exitosos</t>
  </si>
  <si>
    <t>Número de trámites aplicados</t>
  </si>
  <si>
    <t>TRANSFERENCIA DE LA INFORMACIÓN</t>
  </si>
  <si>
    <t>Responsable de Módulo</t>
  </si>
  <si>
    <t>Reenvíos exitosos =</t>
  </si>
  <si>
    <t>(Ejecución de los scripts de reenvío de notificaciones/Solicitud de reenvíos de scripts requeridos) x100</t>
  </si>
  <si>
    <t>Ejecución de los scripts de reenvío de notificaciones</t>
  </si>
  <si>
    <t>Solicitud de reevíos de scripts requeridos</t>
  </si>
  <si>
    <t>CONCILIACIÓN DE CREDENCIALES PARA VOTAR</t>
  </si>
  <si>
    <t xml:space="preserve">Credenciales disponibles para entrega = </t>
  </si>
  <si>
    <t>[(Credenciales recibidas - credenciales inconsistentes) / Credenciales recibidas] x 100</t>
  </si>
  <si>
    <t xml:space="preserve">Credenciales Recibidas - Credenciales inconsistentes </t>
  </si>
  <si>
    <t xml:space="preserve">Credenciales recibidas </t>
  </si>
  <si>
    <t xml:space="preserve">Arqueo de Credenciales = </t>
  </si>
  <si>
    <t>(Credenciales disponibles (físicas)/ Credenciales disponibles registradas en SIIRFE) x 100</t>
  </si>
  <si>
    <t>Credenciales disponibles (físicas)</t>
  </si>
  <si>
    <t>Credenciales disponibles registradas en SIIRFE</t>
  </si>
  <si>
    <t>ENTREGA DE LA CREDENCIAL PARA VOTAR</t>
  </si>
  <si>
    <t xml:space="preserve">Efectividad de entrega de CPV en MAC = </t>
  </si>
  <si>
    <t>(Total de credenciales entregadas / Total de ciudadanas y ciudadanos que acuden al MAC a recoger su credencial) x 100</t>
  </si>
  <si>
    <t xml:space="preserve">Total de credenciales entregadas </t>
  </si>
  <si>
    <t>Total de ciudadanas y ciudadanos que acuden al MAC a recoger su credencial</t>
  </si>
  <si>
    <t xml:space="preserve">Distrito </t>
  </si>
  <si>
    <t>Módulo</t>
  </si>
  <si>
    <t>TABLERO DE CONTROL DE PROCESOS SUSTANTIVOS DEL SISTEMA DE GESTIÓN DE LA CALIDAD</t>
  </si>
  <si>
    <t>SEMANA OPERATIVA</t>
  </si>
  <si>
    <t>% AVANCE REGISTRADO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</si>
  <si>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</si>
  <si>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</si>
  <si>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</si>
  <si>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</si>
  <si>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</si>
  <si>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</si>
  <si>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</si>
  <si>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</si>
  <si>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</si>
  <si>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</si>
  <si>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</si>
  <si>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</si>
  <si>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</si>
  <si>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</si>
  <si>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</si>
  <si>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</si>
  <si>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2024-57</t>
  </si>
  <si>
    <t>2024-58</t>
  </si>
  <si>
    <t>2024-59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</si>
  <si>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</si>
  <si>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</si>
  <si>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</si>
  <si>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</si>
  <si>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</si>
  <si>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</si>
  <si>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</si>
  <si>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</si>
  <si>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</si>
  <si>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</si>
  <si>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</si>
  <si>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</si>
  <si>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</si>
  <si>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</si>
  <si>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</si>
  <si>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</si>
  <si>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</si>
  <si>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</si>
  <si>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</si>
  <si>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</si>
  <si>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</si>
  <si>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</si>
  <si>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</si>
  <si>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</si>
  <si>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</si>
  <si>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</si>
  <si>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</si>
  <si>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*Registre el valor nominal solicitado en la celda, el resultado proporcional esta automatizado.</t>
  </si>
  <si>
    <t xml:space="preserve">Semaforización </t>
  </si>
  <si>
    <t xml:space="preserve">Valor que requiere atención y justificación en el apartado de observaciones </t>
  </si>
  <si>
    <t xml:space="preserve">Valor suficiente </t>
  </si>
  <si>
    <t>Valor esperado</t>
  </si>
  <si>
    <t xml:space="preserve">CUADRO DE OBSERVACIONES </t>
  </si>
  <si>
    <t>Descripción</t>
  </si>
  <si>
    <t xml:space="preserve">No conformidad </t>
  </si>
  <si>
    <t>EN EL PROCESO DE TRÁMITE, EN LA REMESA 2024-42, 1 FOLIO PENDIENTE POR USI; REMESA 2024-42, 2024-45 Y 2025-02, 2025-05, 4 FOLIOS PENDIENTES POR GESTION CURP; 2024-44, 2024-45, 2024-46, 2024-47, 2024-48, 2024-50, 2024-52, 2024-53, 2024-58,2025-02, 2025-06, 12 FOLIOS CANCELADOS; EN LAS REMESAS 2025-17, 7 FOLIOS POR DEFINIR SU ESTATUS.</t>
  </si>
  <si>
    <t xml:space="preserve">REMESA 2024-45, FOLIO RECHAZADO POR ERROR EN ACTA DE NACIMIENTO; REMESA 2024-54, UN FOLIO CANCELADO POR ERROR EN CAPTURA Y UN FOLIO EN GESTION DE CURP; REMESA 2024-56, FOLIO NO GENERADO POR ERROR EN CAPTURA; 2025-03, 2 SIN RESPUESTA, UNO POR ERROR EN CAPTURA Y OTRO POR DETALLE EN INFORMACIÓN DEL ACTA DE NACIMIENTO; REMESA 2025-04, 1 FOLIO CANCELADO POR CORRECCION; 2025-05,1 FOLI CANCELADO POR ERROR EN CAPTURA; 2025-06, 2 FOLIOS CANCELADOS POR ERROR EN CAPTURA; 2025-08, FOLIO EN ESPERA; 2025-17, 4 FOLIOS EN ESPERA.
</t>
  </si>
  <si>
    <t>En el proceso de trámite, en las remesas 2024-43, 2 folios en análisis juridico y 1 folio cancelado por error en captura; remesa 2024-44, 3 folios en análisis juridico, 2 folios en análisis registral, 1 folio cancelado por error en captura; remesa 2024-48, 1 folio en análisis registral, 1 folio cancelado por error en captura; remesa 2024-49, 1 folio en USI; remesa 2024-50, 1 folio cancelado por error en captura, 1 folio en USI; remesa 2024-52, 1 folio cancelado por error en captura; remesa 2025-06, 1 folio cancelado por error en captura; remesa 2025-07, 1 folio cancelado por error en captura; remesa 2025-12, 1 folio cancelado por falta de actualizacion en Padrón; remesa 2025-13, 2 folios cancelados trámite diferente a SEC por reimpresión; remesa 2025-14, 1 folio con estatus por definir; remesa 2025-17, 2 folios con estatus pendientes por definir.</t>
  </si>
  <si>
    <t xml:space="preserve">EN EL PROCESO DE TRÁMITE, 3 PENDIENTES POR GESTION DE CURP (2024-46, 2024-57 Y 2025-05); 14 CANCELADOS POR ERROR EN LA CAPTURA (2024-42, 2024-43, 2024-46, 2024-47, 2024-48, 2024-51, 2024-56, 2025-01, 2025-03, 2025-05 Y 2025-06); 1 RECHAZADO-DPI (2024-46); 2 CANCELADOS POR QUE UNO DE LOS TESTIGOS EXCEDIO EL NUMERO DE VECES (2024-49 Y 2025-04); 7 RECHAZADOS POR TRAMITE DIFERENTE A REPOSICION (2025-08 Y 2025-10), 9 AUN ISN DEFINIR ESTATUS (2025-17).                                                                                      </t>
  </si>
  <si>
    <t>EN EL PROCESO DE ENTREVISTA: MÓDULO MÓVIL, NO REQUISITA FICHAS DE ATENCIÓN CIUDADANA. 
EN EL PROCESO DE TRÁMITE: 
A PARTIR DE LA REMESA 2025-11 MÓDULOS MÓVILES NO REALIZAN TRÁMITES, UNICAMENTE ENTREGAS.
EN EL PROCESO DE TRANSFERENCIA DE INFORMACIÓN, DE LA REMESA 2024-42 A LA REMESA 202512, NO SE HAN EJECUTADO SCRIPTS DE REENVÍO DE SOLICITUD.</t>
  </si>
  <si>
    <t xml:space="preserve">EN EL INDICADOR DE ENTREVISTA, POR SER MÓDULO MÓVIL NO SE REQUISITAN FICHAS DE ATENCIÓN CIUDADANA.                                                                                                                                                                                                                                                                                                                                 LOS FOLIOS PENDIENTES EN LA REMESA 2025-05, SON  TRAMITES DETENIDO POR GESTION DE CURP, LOS CIUDADANOS YA FUERON NOTIFICADOS.                                                                                                                                                                  A PARTIR DE LA REMESA 2025-11 MÓDULOS MÓVILES YA NO REALIZAN TRÁMITES, UNICAMENTE ENTREGAS.                                                                                                                                                           </t>
  </si>
  <si>
    <t>EN EL PROCESO DE ENTREVISTA, POR SER MÓDULO MÓVIL NO SE REGISTRAN FICHAS DE ATENCIÓN CIUDADANA. 
EN EL PROCESO DE TRÁMITE, EN LA REMESA 2024-42, UN FOLIO POR DEFINIR; REMESA 2024-43, 3 FOLIOS RECHAZADOS; REMESA 2024-47, 3 FOLIOS CANCELADOS POR EXCESO DE TESTIMONIAL, REMESA 2024-52, FOLIOS POR DEFINIR; REMESA 2024-55, 1 FOLIO DE SOLICITUD DE EXPORTACIÓN DEL MAC 030151; REMESA 2024-58 UN FOLIO CANCELADO; REMESA 2025-04 3 FOLIOS RECHAZADOS; 2025-05, 2025-07, 2025-09, 1 TRÁMITE POR DEFINIR;
EN EL PROCESO DE TRANSFERENCIA DE INFORMACIÓN DE LA REMESA 2024-42,                                             NO SE HAN EJECUTADO SCRIPTS DE REENVÍO DE SOLICITUD</t>
  </si>
  <si>
    <t>R43</t>
  </si>
  <si>
    <t>FOLIO</t>
  </si>
  <si>
    <t>TIPO SOLICITUD</t>
  </si>
  <si>
    <t>ESTATUS DEL TRAMITE</t>
  </si>
  <si>
    <t>FECHA REGISTRO TRAMITE</t>
  </si>
  <si>
    <t>Solicitud Individual</t>
  </si>
  <si>
    <t>RECHAZADO POR TESTIGOS</t>
  </si>
  <si>
    <t>R44</t>
  </si>
  <si>
    <t>GESTION CURP</t>
  </si>
  <si>
    <t>ERROR DE CAPTURA</t>
  </si>
  <si>
    <t>RECHAZADO</t>
  </si>
  <si>
    <t>R45</t>
  </si>
  <si>
    <t>R46</t>
  </si>
  <si>
    <t>RECHAZADO (COMPROBANTE DE DOMICILIO)</t>
  </si>
  <si>
    <t>ANALISIS REGISTRAL</t>
  </si>
  <si>
    <t>R47</t>
  </si>
  <si>
    <t>RECHAZADOS POR TESTIGOS EXCEDIO EL LIMITE</t>
  </si>
  <si>
    <t>CANCELADO EN MAC POR MOV. POSTERIOR</t>
  </si>
  <si>
    <t>R48</t>
  </si>
  <si>
    <t>R49</t>
  </si>
  <si>
    <t>GESTIÓN CURP</t>
  </si>
  <si>
    <t>R50</t>
  </si>
  <si>
    <t>CURP</t>
  </si>
  <si>
    <t>R53</t>
  </si>
  <si>
    <t>ENVIADO A CECYRD</t>
  </si>
  <si>
    <t>R54</t>
  </si>
  <si>
    <t>ERROR DE ACTA DE NACIMIENTO</t>
  </si>
  <si>
    <t>R55</t>
  </si>
  <si>
    <t>R56</t>
  </si>
  <si>
    <t>R57</t>
  </si>
  <si>
    <t>GESTION DE CURP</t>
  </si>
  <si>
    <t>R58</t>
  </si>
  <si>
    <t>ERROR EN EL ACTA DE NACIMIENTO</t>
  </si>
  <si>
    <t>RECHAZADO POR COMPROBANTE</t>
  </si>
  <si>
    <t>R01</t>
  </si>
  <si>
    <t>R02</t>
  </si>
  <si>
    <t>R03</t>
  </si>
  <si>
    <t>R04</t>
  </si>
  <si>
    <t>ANALISIS JURIDICO</t>
  </si>
  <si>
    <t>R05</t>
  </si>
  <si>
    <t>R06</t>
  </si>
  <si>
    <t xml:space="preserve">RECHAZADO </t>
  </si>
  <si>
    <t>R07</t>
  </si>
  <si>
    <t>R08</t>
  </si>
  <si>
    <t>Solicitud de expediciÃ³n de credencial</t>
  </si>
  <si>
    <t>IMPROCEDENTE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</si>
</sst>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95005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 style="double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8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0" borderId="0" xfId="0" applyFont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22" fillId="0" borderId="9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2" fillId="0" borderId="0" xfId="0" applyFont="1" applyAlignment="1">
      <alignment horizont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3" fontId="19" fillId="4" borderId="12" xfId="4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9" fontId="21" fillId="0" borderId="8" xfId="5" applyFont="1" applyFill="1" applyBorder="1" applyAlignment="1">
      <alignment horizontal="center" vertical="center"/>
    </xf>
    <xf numFmtId="3" fontId="18" fillId="0" borderId="8" xfId="5" applyNumberFormat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3" fontId="6" fillId="2" borderId="12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9" fontId="20" fillId="0" borderId="0" xfId="4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6" fillId="0" borderId="0" xfId="4" applyNumberFormat="1" applyFont="1" applyFill="1" applyBorder="1" applyAlignment="1">
      <alignment horizontal="center" vertical="center"/>
    </xf>
    <xf numFmtId="9" fontId="22" fillId="0" borderId="0" xfId="5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7" fillId="0" borderId="0" xfId="0" applyFont="1" applyAlignment="1">
      <alignment wrapText="1"/>
    </xf>
    <xf numFmtId="0" fontId="10" fillId="0" borderId="0" xfId="0" applyFont="1" applyAlignment="1">
      <alignment horizontal="right" vertical="center" wrapText="1"/>
    </xf>
    <xf numFmtId="3" fontId="14" fillId="9" borderId="12" xfId="0" applyNumberFormat="1" applyFont="1" applyFill="1" applyBorder="1" applyAlignment="1">
      <alignment horizontal="center" vertical="center" wrapText="1"/>
    </xf>
    <xf numFmtId="3" fontId="19" fillId="4" borderId="12" xfId="18" applyNumberFormat="1" applyFont="1" applyFill="1" applyBorder="1" applyAlignment="1">
      <alignment horizontal="center" vertical="center"/>
    </xf>
    <xf numFmtId="3" fontId="6" fillId="2" borderId="12" xfId="18" applyNumberFormat="1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center" vertical="center"/>
    </xf>
    <xf numFmtId="0" fontId="34" fillId="12" borderId="28" xfId="0" applyFont="1" applyFill="1" applyBorder="1" applyAlignment="1">
      <alignment horizontal="center" vertical="center"/>
    </xf>
    <xf numFmtId="3" fontId="19" fillId="13" borderId="12" xfId="4" applyNumberFormat="1" applyFont="1" applyFill="1" applyBorder="1" applyAlignment="1">
      <alignment horizontal="center" vertical="center"/>
    </xf>
    <xf numFmtId="0" fontId="35" fillId="14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" fontId="0" fillId="9" borderId="29" xfId="0" applyNumberFormat="1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14" fontId="0" fillId="9" borderId="29" xfId="0" applyNumberFormat="1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1" fontId="0" fillId="9" borderId="29" xfId="0" applyNumberFormat="1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14" fontId="0" fillId="9" borderId="29" xfId="0" applyNumberFormat="1" applyFill="1" applyBorder="1" applyAlignment="1">
      <alignment horizontal="center"/>
    </xf>
    <xf numFmtId="0" fontId="36" fillId="14" borderId="29" xfId="0" applyFont="1" applyFill="1" applyBorder="1" applyAlignment="1">
      <alignment horizontal="center" vertical="center"/>
    </xf>
    <xf numFmtId="0" fontId="2" fillId="9" borderId="29" xfId="0" applyFont="1" applyFill="1" applyBorder="1"/>
    <xf numFmtId="0" fontId="2" fillId="9" borderId="29" xfId="0" applyFont="1" applyFill="1" applyBorder="1" applyAlignment="1">
      <alignment horizontal="center"/>
    </xf>
    <xf numFmtId="1" fontId="1" fillId="9" borderId="29" xfId="19" applyNumberFormat="1" applyFill="1" applyBorder="1" applyAlignment="1">
      <alignment horizontal="center" vertical="center"/>
    </xf>
    <xf numFmtId="0" fontId="1" fillId="9" borderId="29" xfId="19" applyFill="1" applyBorder="1" applyAlignment="1">
      <alignment horizontal="center" vertical="center"/>
    </xf>
    <xf numFmtId="0" fontId="1" fillId="9" borderId="29" xfId="19" applyFill="1" applyBorder="1" applyAlignment="1">
      <alignment horizontal="center"/>
    </xf>
    <xf numFmtId="14" fontId="1" fillId="9" borderId="29" xfId="19" applyNumberFormat="1" applyFill="1" applyBorder="1" applyAlignment="1">
      <alignment horizontal="center" vertical="center"/>
    </xf>
    <xf numFmtId="164" fontId="22" fillId="8" borderId="9" xfId="2" applyNumberFormat="1" applyFont="1" applyFill="1" applyBorder="1" applyAlignment="1">
      <alignment horizontal="center" vertical="center" wrapText="1"/>
    </xf>
    <xf numFmtId="9" fontId="22" fillId="8" borderId="9" xfId="2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9" fontId="32" fillId="9" borderId="12" xfId="4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32" fillId="9" borderId="1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/>
    </xf>
    <xf numFmtId="0" fontId="16" fillId="2" borderId="10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 textRotation="90"/>
    </xf>
    <xf numFmtId="0" fontId="27" fillId="5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10" fontId="22" fillId="8" borderId="9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6" fillId="0" borderId="0" xfId="0" applyFont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2" fontId="5" fillId="10" borderId="13" xfId="0" applyNumberFormat="1" applyFont="1" applyFill="1" applyBorder="1" applyAlignment="1">
      <alignment horizontal="center" vertical="center" wrapText="1"/>
    </xf>
    <xf numFmtId="2" fontId="5" fillId="10" borderId="14" xfId="0" applyNumberFormat="1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64" fontId="22" fillId="4" borderId="12" xfId="5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9" fontId="20" fillId="0" borderId="12" xfId="4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9" fontId="20" fillId="0" borderId="25" xfId="4" applyNumberFormat="1" applyFont="1" applyFill="1" applyBorder="1" applyAlignment="1">
      <alignment horizontal="center" vertical="center"/>
    </xf>
    <xf numFmtId="9" fontId="20" fillId="0" borderId="26" xfId="4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textRotation="90"/>
    </xf>
    <xf numFmtId="0" fontId="16" fillId="2" borderId="27" xfId="0" applyFont="1" applyFill="1" applyBorder="1" applyAlignment="1">
      <alignment horizontal="center" vertical="center" textRotation="90"/>
    </xf>
    <xf numFmtId="0" fontId="16" fillId="2" borderId="26" xfId="0" applyFont="1" applyFill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</cellXfs>
  <cellStyles count="20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2 2 2" xfId="18" xr:uid="{E78D794E-82D0-4D8E-8104-05C50187618F}"/>
    <cellStyle name="Millares 2 2 3" xfId="14" xr:uid="{41414A3A-1DBB-40BE-B9EA-7EB305677469}"/>
    <cellStyle name="Millares 2 3" xfId="9" xr:uid="{155B1EFC-13FE-4832-BE04-B6616CDA20C8}"/>
    <cellStyle name="Millares 2 3 2" xfId="16" xr:uid="{3BAB9122-84DA-426A-9B0F-BCDFE0F3AF02}"/>
    <cellStyle name="Millares 2 4" xfId="12" xr:uid="{74BB884C-0AD5-4053-B131-A734FA6F1FFB}"/>
    <cellStyle name="Millares 3" xfId="6" xr:uid="{00000000-0005-0000-0000-000004000000}"/>
    <cellStyle name="Millares 3 2" xfId="10" xr:uid="{17C2C1A8-DDB9-41D0-B098-06C1AE70D917}"/>
    <cellStyle name="Millares 3 2 2" xfId="17" xr:uid="{AE34BDE2-6CC2-48B4-83B6-89000EA66966}"/>
    <cellStyle name="Millares 3 3" xfId="13" xr:uid="{49A3FE76-B7D1-424C-B84C-BEDBE0C44786}"/>
    <cellStyle name="Millares 4" xfId="8" xr:uid="{D0AF9664-2131-4378-A8E2-58B829DC033D}"/>
    <cellStyle name="Millares 4 2" xfId="15" xr:uid="{28F048FD-121E-4492-A8C1-9F110D1F4BA1}"/>
    <cellStyle name="Normal" xfId="0" builtinId="0"/>
    <cellStyle name="Normal 2" xfId="1" xr:uid="{00000000-0005-0000-0000-000006000000}"/>
    <cellStyle name="Normal 3" xfId="19" xr:uid="{33D7FE65-246F-41BB-B7A3-53DDF3B53831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638176</xdr:colOff>
      <xdr:row>0</xdr:row>
      <xdr:rowOff>488949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638176</xdr:colOff>
      <xdr:row>0</xdr:row>
      <xdr:rowOff>488949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638176</xdr:colOff>
      <xdr:row>0</xdr:row>
      <xdr:rowOff>488949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abSelected="1" topLeftCell="B1" zoomScale="80" zoomScaleNormal="80" workbookViewId="0">
      <selection sqref="A1:L1"/>
    </sheetView>
  </sheetViews>
  <sheetFormatPr defaultColWidth="11.42578125" defaultRowHeight="30" customHeight="1"/>
  <cols>
    <col min="1" max="1" width="3" style="1" bestFit="1" customWidth="1"/>
    <col min="2" max="2" width="25.140625" style="1" customWidth="1"/>
    <col min="3" max="3" width="21.425781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6.42578125" style="1" bestFit="1" customWidth="1"/>
    <col min="9" max="9" width="29.5703125" style="1" customWidth="1"/>
    <col min="10" max="10" width="1.42578125" style="1" customWidth="1"/>
    <col min="11" max="11" width="29.5703125" style="1" customWidth="1"/>
    <col min="12" max="12" width="1.42578125" style="1" customWidth="1"/>
    <col min="13" max="13" width="29.5703125" style="1" customWidth="1"/>
    <col min="14" max="16384" width="11.42578125" style="1"/>
  </cols>
  <sheetData>
    <row r="1" spans="1:13" ht="40.5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3" ht="40.5" customHeight="1">
      <c r="A2" s="25"/>
      <c r="B2" s="25"/>
      <c r="C2" s="25"/>
      <c r="D2" s="30"/>
      <c r="E2" s="30"/>
      <c r="F2" s="91" t="s">
        <v>1</v>
      </c>
      <c r="G2" s="91"/>
      <c r="H2" s="91"/>
      <c r="I2" s="91"/>
      <c r="J2" s="90" t="s">
        <v>2</v>
      </c>
      <c r="K2" s="90"/>
    </row>
    <row r="3" spans="1:13" ht="11.25" customHeight="1">
      <c r="A3" s="25"/>
      <c r="B3" s="6"/>
      <c r="C3" s="6"/>
      <c r="D3" s="6"/>
      <c r="E3" s="6"/>
      <c r="F3" s="6"/>
      <c r="G3" s="6"/>
      <c r="H3" s="6"/>
    </row>
    <row r="4" spans="1:13" ht="30" customHeight="1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26.25" customHeight="1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8" customHeight="1">
      <c r="A6" s="97" t="s">
        <v>5</v>
      </c>
      <c r="B6" s="87" t="s">
        <v>6</v>
      </c>
      <c r="C6" s="88"/>
      <c r="D6" s="88"/>
      <c r="E6" s="88"/>
      <c r="F6" s="88"/>
      <c r="G6" s="88"/>
      <c r="H6" s="89"/>
      <c r="I6" s="86" t="s">
        <v>7</v>
      </c>
      <c r="J6" s="16"/>
      <c r="K6" s="86" t="s">
        <v>7</v>
      </c>
      <c r="L6" s="16"/>
      <c r="M6" s="86" t="s">
        <v>7</v>
      </c>
    </row>
    <row r="7" spans="1:13" ht="15.6">
      <c r="A7" s="98"/>
      <c r="B7" s="87" t="s">
        <v>8</v>
      </c>
      <c r="C7" s="88"/>
      <c r="D7" s="89"/>
      <c r="E7" s="87" t="s">
        <v>9</v>
      </c>
      <c r="F7" s="88"/>
      <c r="G7" s="88"/>
      <c r="H7" s="89"/>
      <c r="I7" s="86"/>
      <c r="J7" s="16"/>
      <c r="K7" s="86"/>
      <c r="L7" s="16"/>
      <c r="M7" s="86"/>
    </row>
    <row r="8" spans="1:13" s="2" customFormat="1" ht="29.25" customHeight="1" thickBot="1">
      <c r="A8" s="99"/>
      <c r="B8" s="5" t="s">
        <v>10</v>
      </c>
      <c r="C8" s="5" t="s">
        <v>11</v>
      </c>
      <c r="D8" s="5" t="s">
        <v>12</v>
      </c>
      <c r="E8" s="5" t="s">
        <v>13</v>
      </c>
      <c r="F8" s="14" t="s">
        <v>14</v>
      </c>
      <c r="G8" s="14" t="s">
        <v>15</v>
      </c>
      <c r="H8" s="14" t="s">
        <v>16</v>
      </c>
      <c r="I8" s="24" t="s">
        <v>17</v>
      </c>
      <c r="J8" s="16"/>
      <c r="K8" s="24" t="s">
        <v>18</v>
      </c>
      <c r="L8" s="16"/>
      <c r="M8" s="24" t="s">
        <v>19</v>
      </c>
    </row>
    <row r="9" spans="1:13" s="2" customFormat="1" ht="45" customHeight="1" thickTop="1" thickBot="1">
      <c r="A9" s="95">
        <v>1</v>
      </c>
      <c r="B9" s="84" t="s">
        <v>20</v>
      </c>
      <c r="C9" s="84" t="s">
        <v>21</v>
      </c>
      <c r="D9" s="84" t="s">
        <v>22</v>
      </c>
      <c r="E9" s="84" t="s">
        <v>23</v>
      </c>
      <c r="F9" s="84" t="s">
        <v>24</v>
      </c>
      <c r="G9" s="85">
        <v>0.9</v>
      </c>
      <c r="H9" s="55" t="s">
        <v>25</v>
      </c>
      <c r="I9" s="83">
        <f>AVERAGE('030151'!BC10:BC11,'030152'!BC10:BC11,'030153'!BC10:BC11,'030154'!BC10:BC11,'030155'!BC10:BC11,'030156'!BC10:BC11,'030157'!BC10:BC11)</f>
        <v>1.0000385509965433</v>
      </c>
      <c r="J9" s="17"/>
      <c r="K9" s="83">
        <f>AVERAGE('030251'!BC10:BC11,'030252'!BC10:BC11)</f>
        <v>1</v>
      </c>
      <c r="L9" s="17"/>
      <c r="M9" s="83">
        <f>AVERAGE(I9,K9)</f>
        <v>1.0000192754982717</v>
      </c>
    </row>
    <row r="10" spans="1:13" s="2" customFormat="1" ht="42.75" customHeight="1" thickTop="1" thickBot="1">
      <c r="A10" s="95"/>
      <c r="B10" s="84"/>
      <c r="C10" s="84"/>
      <c r="D10" s="84"/>
      <c r="E10" s="84"/>
      <c r="F10" s="84"/>
      <c r="G10" s="85"/>
      <c r="H10" s="55" t="s">
        <v>26</v>
      </c>
      <c r="I10" s="83"/>
      <c r="J10" s="17"/>
      <c r="K10" s="83"/>
      <c r="L10" s="17"/>
      <c r="M10" s="83"/>
    </row>
    <row r="11" spans="1:13" s="3" customFormat="1" ht="28.5" customHeight="1" thickTop="1" thickBot="1">
      <c r="A11" s="93"/>
      <c r="B11" s="94"/>
      <c r="C11" s="94"/>
      <c r="D11" s="94"/>
      <c r="E11" s="94"/>
      <c r="F11" s="94"/>
      <c r="G11" s="94"/>
      <c r="H11" s="94"/>
      <c r="I11" s="7"/>
      <c r="J11" s="7"/>
      <c r="K11" s="7"/>
      <c r="L11" s="7"/>
    </row>
    <row r="12" spans="1:13" s="3" customFormat="1" ht="42" customHeight="1" thickTop="1" thickBot="1">
      <c r="A12" s="95">
        <v>2</v>
      </c>
      <c r="B12" s="84" t="s">
        <v>27</v>
      </c>
      <c r="C12" s="84" t="s">
        <v>28</v>
      </c>
      <c r="D12" s="84" t="s">
        <v>29</v>
      </c>
      <c r="E12" s="84" t="s">
        <v>30</v>
      </c>
      <c r="F12" s="84" t="s">
        <v>24</v>
      </c>
      <c r="G12" s="85">
        <v>0.9</v>
      </c>
      <c r="H12" s="55" t="s">
        <v>31</v>
      </c>
      <c r="I12" s="82">
        <f>AVERAGE('030151'!BC13:BC14,'030152'!BC13:BC14,'030153'!BC13:BC14,'030154'!BC13:BC14,'030155'!BC13:BC14,'030156'!BC13:BC14,'030157'!BC13:BC14)</f>
        <v>0.99549983508634265</v>
      </c>
      <c r="J12" s="17"/>
      <c r="K12" s="82">
        <f>AVERAGE('030251'!BC13:BC14,'030252'!BC13:BC14)</f>
        <v>0.99232032749337973</v>
      </c>
      <c r="L12" s="17"/>
      <c r="M12" s="82">
        <f>AVERAGE(I12,K12)</f>
        <v>0.99391008128986114</v>
      </c>
    </row>
    <row r="13" spans="1:13" s="3" customFormat="1" ht="42" customHeight="1" thickTop="1" thickBot="1">
      <c r="A13" s="95"/>
      <c r="B13" s="84"/>
      <c r="C13" s="84"/>
      <c r="D13" s="84"/>
      <c r="E13" s="84"/>
      <c r="F13" s="84"/>
      <c r="G13" s="85"/>
      <c r="H13" s="55" t="s">
        <v>32</v>
      </c>
      <c r="I13" s="82"/>
      <c r="J13" s="17"/>
      <c r="K13" s="82"/>
      <c r="L13" s="17"/>
      <c r="M13" s="82"/>
    </row>
    <row r="14" spans="1:13" s="3" customFormat="1" ht="28.5" customHeight="1" thickTop="1" thickBot="1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39" customHeight="1" thickTop="1" thickBot="1">
      <c r="A15" s="95">
        <v>3</v>
      </c>
      <c r="B15" s="84" t="s">
        <v>33</v>
      </c>
      <c r="C15" s="84" t="s">
        <v>34</v>
      </c>
      <c r="D15" s="84" t="s">
        <v>35</v>
      </c>
      <c r="E15" s="84" t="s">
        <v>36</v>
      </c>
      <c r="F15" s="84" t="s">
        <v>24</v>
      </c>
      <c r="G15" s="85">
        <v>1</v>
      </c>
      <c r="H15" s="55" t="s">
        <v>37</v>
      </c>
      <c r="I15" s="83">
        <f>AVERAGE('030151'!BC16:BC17,'030152'!BC16:BC17,'030153'!BC16:BC17,'030154'!BC16:BC17,'030155'!BC16:BC17,'030156'!BC16:BC17,'030157'!BC16:BC17)</f>
        <v>1</v>
      </c>
      <c r="J15" s="15"/>
      <c r="K15" s="83">
        <f>AVERAGE('030251'!BC16:BC17,'030252'!BC16:BC17)</f>
        <v>1</v>
      </c>
      <c r="L15" s="15"/>
      <c r="M15" s="83">
        <f>AVERAGE(I15,K15)</f>
        <v>1</v>
      </c>
    </row>
    <row r="16" spans="1:13" s="3" customFormat="1" ht="51" customHeight="1" thickTop="1" thickBot="1">
      <c r="A16" s="95"/>
      <c r="B16" s="84"/>
      <c r="C16" s="84"/>
      <c r="D16" s="84"/>
      <c r="E16" s="84"/>
      <c r="F16" s="84"/>
      <c r="G16" s="85"/>
      <c r="H16" s="55" t="s">
        <v>38</v>
      </c>
      <c r="I16" s="83"/>
      <c r="J16" s="17"/>
      <c r="K16" s="83"/>
      <c r="L16" s="17"/>
      <c r="M16" s="83"/>
    </row>
    <row r="17" spans="1:13" s="3" customFormat="1" ht="28.5" customHeight="1" thickTop="1" thickBot="1">
      <c r="A17" s="93"/>
      <c r="B17" s="94"/>
      <c r="C17" s="94"/>
      <c r="D17" s="94"/>
      <c r="E17" s="94"/>
      <c r="F17" s="94"/>
      <c r="G17" s="94"/>
      <c r="H17" s="94"/>
      <c r="I17" s="8"/>
      <c r="J17" s="8"/>
      <c r="K17" s="8"/>
      <c r="L17" s="8"/>
    </row>
    <row r="18" spans="1:13" s="3" customFormat="1" ht="44.25" customHeight="1" thickTop="1" thickBot="1">
      <c r="A18" s="95">
        <v>4</v>
      </c>
      <c r="B18" s="84" t="s">
        <v>39</v>
      </c>
      <c r="C18" s="84" t="s">
        <v>34</v>
      </c>
      <c r="D18" s="84" t="s">
        <v>40</v>
      </c>
      <c r="E18" s="84" t="s">
        <v>41</v>
      </c>
      <c r="F18" s="84" t="s">
        <v>24</v>
      </c>
      <c r="G18" s="85">
        <v>0.9</v>
      </c>
      <c r="H18" s="55" t="s">
        <v>42</v>
      </c>
      <c r="I18" s="83">
        <f>AVERAGE('030151'!BC19:BC20,'030152'!BC19:BC20,'030153'!BC19:BC20,'030154'!BC19:BC20,'030155'!BC19:BC20,'030156'!BC19:BC20,'030157'!BC19:BC20)</f>
        <v>1</v>
      </c>
      <c r="J18" s="17"/>
      <c r="K18" s="83">
        <f>AVERAGE('030251'!BC19:BC20,'030252'!BC19:BC20)</f>
        <v>1</v>
      </c>
      <c r="L18" s="17"/>
      <c r="M18" s="83">
        <f>AVERAGE(I18,K18)</f>
        <v>1</v>
      </c>
    </row>
    <row r="19" spans="1:13" s="3" customFormat="1" ht="48.75" customHeight="1" thickTop="1" thickBot="1">
      <c r="A19" s="95"/>
      <c r="B19" s="84"/>
      <c r="C19" s="84"/>
      <c r="D19" s="84"/>
      <c r="E19" s="84"/>
      <c r="F19" s="84"/>
      <c r="G19" s="85"/>
      <c r="H19" s="55" t="s">
        <v>43</v>
      </c>
      <c r="I19" s="83"/>
      <c r="J19" s="17"/>
      <c r="K19" s="83"/>
      <c r="L19" s="17"/>
      <c r="M19" s="83"/>
    </row>
    <row r="20" spans="1:13" s="3" customFormat="1" ht="28.5" customHeight="1" thickTop="1" thickBot="1">
      <c r="A20" s="32"/>
      <c r="B20" s="33"/>
      <c r="C20" s="33"/>
      <c r="D20" s="34"/>
      <c r="E20" s="29"/>
      <c r="F20" s="35"/>
      <c r="G20" s="36"/>
      <c r="H20" s="37"/>
      <c r="I20" s="8"/>
      <c r="J20" s="8"/>
      <c r="K20" s="8"/>
      <c r="L20" s="8"/>
    </row>
    <row r="21" spans="1:13" s="3" customFormat="1" ht="33" customHeight="1" thickTop="1" thickBot="1">
      <c r="A21" s="95">
        <v>5</v>
      </c>
      <c r="B21" s="84" t="s">
        <v>39</v>
      </c>
      <c r="C21" s="84" t="s">
        <v>34</v>
      </c>
      <c r="D21" s="84" t="s">
        <v>44</v>
      </c>
      <c r="E21" s="84" t="s">
        <v>45</v>
      </c>
      <c r="F21" s="84" t="s">
        <v>24</v>
      </c>
      <c r="G21" s="85">
        <v>1</v>
      </c>
      <c r="H21" s="55" t="s">
        <v>46</v>
      </c>
      <c r="I21" s="83">
        <f>AVERAGE('030151'!BC22:BC23,'030152'!BC22:BC23,'030153'!BC22:BC23,'030154'!BC22:BC23,'030155'!BC22:BC23,'030156'!BC22:BC23,'030157'!BC22:BC23)</f>
        <v>1</v>
      </c>
      <c r="J21" s="17"/>
      <c r="K21" s="83">
        <f>AVERAGE('030251'!BC22:BC23,'030252'!BC22:BC23)</f>
        <v>1</v>
      </c>
      <c r="L21" s="17"/>
      <c r="M21" s="83">
        <f>AVERAGE(I21,K21)</f>
        <v>1</v>
      </c>
    </row>
    <row r="22" spans="1:13" s="4" customFormat="1" ht="46.5" customHeight="1" thickTop="1" thickBot="1">
      <c r="A22" s="95"/>
      <c r="B22" s="84"/>
      <c r="C22" s="84"/>
      <c r="D22" s="84"/>
      <c r="E22" s="84"/>
      <c r="F22" s="84"/>
      <c r="G22" s="85"/>
      <c r="H22" s="55" t="s">
        <v>47</v>
      </c>
      <c r="I22" s="83"/>
      <c r="J22" s="17"/>
      <c r="K22" s="83"/>
      <c r="L22" s="17"/>
      <c r="M22" s="83"/>
    </row>
    <row r="23" spans="1:13" s="4" customFormat="1" ht="23.45" thickTop="1" thickBot="1">
      <c r="A23" s="104"/>
      <c r="B23" s="105"/>
      <c r="C23" s="105"/>
      <c r="D23" s="105"/>
      <c r="E23" s="105"/>
      <c r="F23" s="105"/>
      <c r="G23" s="105"/>
      <c r="H23" s="105"/>
      <c r="I23" s="15"/>
      <c r="J23" s="15"/>
    </row>
    <row r="24" spans="1:13" ht="33" customHeight="1" thickTop="1" thickBot="1">
      <c r="A24" s="95">
        <v>6</v>
      </c>
      <c r="B24" s="84" t="s">
        <v>48</v>
      </c>
      <c r="C24" s="84" t="s">
        <v>28</v>
      </c>
      <c r="D24" s="84" t="s">
        <v>49</v>
      </c>
      <c r="E24" s="84" t="s">
        <v>50</v>
      </c>
      <c r="F24" s="84" t="s">
        <v>24</v>
      </c>
      <c r="G24" s="85">
        <v>0.9</v>
      </c>
      <c r="H24" s="55" t="s">
        <v>51</v>
      </c>
      <c r="I24" s="103">
        <f>AVERAGE('030151'!BC25:BC26,'030152'!BC25:BC26,'030153'!BC25:BC26,'030154'!BC25:BC26,'030155'!BC25:BC26,'030156'!BC25:BC26,'030157'!BC25:BC26)</f>
        <v>0.99971406442729638</v>
      </c>
      <c r="J24" s="17"/>
      <c r="K24" s="82">
        <f>AVERAGE('030251'!BC25:BC26,'030252'!BC25:BC26)</f>
        <v>0.99695412116734827</v>
      </c>
      <c r="L24" s="17"/>
      <c r="M24" s="82">
        <f>AVERAGE(I24,K24)</f>
        <v>0.99833409279732233</v>
      </c>
    </row>
    <row r="25" spans="1:13" ht="45.75" customHeight="1" thickTop="1" thickBot="1">
      <c r="A25" s="95"/>
      <c r="B25" s="84"/>
      <c r="C25" s="84"/>
      <c r="D25" s="84"/>
      <c r="E25" s="84"/>
      <c r="F25" s="84"/>
      <c r="G25" s="85"/>
      <c r="H25" s="55" t="s">
        <v>52</v>
      </c>
      <c r="I25" s="103"/>
      <c r="J25" s="17"/>
      <c r="K25" s="82"/>
      <c r="L25" s="17"/>
      <c r="M25" s="82"/>
    </row>
    <row r="26" spans="1:13" ht="30" customHeight="1" thickTop="1">
      <c r="A26" s="101"/>
      <c r="B26" s="102"/>
      <c r="C26" s="102"/>
      <c r="D26" s="102"/>
      <c r="E26" s="102"/>
      <c r="F26" s="102"/>
      <c r="G26" s="102"/>
      <c r="H26" s="102"/>
    </row>
  </sheetData>
  <mergeCells count="76"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  <mergeCell ref="A26:H26"/>
    <mergeCell ref="I24:I25"/>
    <mergeCell ref="K24:K25"/>
    <mergeCell ref="A24:A25"/>
    <mergeCell ref="B24:B25"/>
    <mergeCell ref="C24:C25"/>
    <mergeCell ref="D24:D25"/>
    <mergeCell ref="E24:E25"/>
    <mergeCell ref="A4:M4"/>
    <mergeCell ref="A6:A8"/>
    <mergeCell ref="G18:G19"/>
    <mergeCell ref="I21:I22"/>
    <mergeCell ref="K21:K22"/>
    <mergeCell ref="K12:K13"/>
    <mergeCell ref="B7:D7"/>
    <mergeCell ref="E7:H7"/>
    <mergeCell ref="C9:C10"/>
    <mergeCell ref="I9:I10"/>
    <mergeCell ref="I12:I13"/>
    <mergeCell ref="C21:C22"/>
    <mergeCell ref="E12:E13"/>
    <mergeCell ref="A5:M5"/>
    <mergeCell ref="A21:A22"/>
    <mergeCell ref="B21:B22"/>
    <mergeCell ref="A9:A10"/>
    <mergeCell ref="B9:B10"/>
    <mergeCell ref="G9:G10"/>
    <mergeCell ref="A11:H11"/>
    <mergeCell ref="A12:A13"/>
    <mergeCell ref="D9:D10"/>
    <mergeCell ref="J2:K2"/>
    <mergeCell ref="F2:I2"/>
    <mergeCell ref="A1:L1"/>
    <mergeCell ref="K18:K19"/>
    <mergeCell ref="K9:K10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M6:M7"/>
    <mergeCell ref="M9:M10"/>
    <mergeCell ref="I6:I7"/>
    <mergeCell ref="K6:K7"/>
    <mergeCell ref="E9:E10"/>
    <mergeCell ref="F9:F10"/>
    <mergeCell ref="B6:H6"/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</mergeCells>
  <conditionalFormatting sqref="I12:I13">
    <cfRule type="dataBar" priority="2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{A2502151-CAA5-4D96-8670-49D8CC16DC1A}</x14:id>
        </ext>
      </extLst>
    </cfRule>
    <cfRule type="dataBar" priority="4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  <cfRule type="dataBar" priority="7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{0C8C1719-84BF-453C-8B2B-89E37D8E5F71}</x14:id>
        </ext>
      </extLst>
    </cfRule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  <cfRule type="dataBar" priority="6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{21F2D068-2DEF-40C0-8F27-7E6F7C63086C}</x14:id>
        </ext>
      </extLst>
    </cfRule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  <cfRule type="dataBar" priority="6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{B93B69AF-55C7-4CDF-BB78-3FE7D31F6A6D}</x14:id>
        </ext>
      </extLst>
    </cfRule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{3D058166-9E8D-416F-9C56-092E5F2F9FA5}</x14:id>
        </ext>
      </extLst>
    </cfRule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{7CCFBC3B-C52B-4E16-8072-3F8F58B8E186}</x14:id>
        </ext>
      </extLst>
    </cfRule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  <cfRule type="dataBar" priority="6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{2F88F55E-5043-49E0-BBC4-C77DEF1B4173}</x14:id>
        </ext>
      </extLst>
    </cfRule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{E5E428A5-952A-42C8-8B92-25E43FAFB374}</x14:id>
        </ext>
      </extLst>
    </cfRule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{113AED02-E854-4EA4-8BF8-C3304F0E8706}</x14:id>
        </ext>
      </extLst>
    </cfRule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{14CE5A16-2A26-4022-830C-1D55AA092317}</x14:id>
        </ext>
      </extLst>
    </cfRule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{4C72BF4A-CC2F-4443-BC48-97176286B4AC}</x14:id>
        </ext>
      </extLst>
    </cfRule>
  </conditionalFormatting>
  <conditionalFormatting sqref="I9:J22">
    <cfRule type="dataBar" priority="1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I9:J23 K9:L22">
    <cfRule type="dataBar" priority="4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9:L10">
    <cfRule type="dataBar" priority="4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11:L11 I17:L17 I14:L14 I20:L20">
    <cfRule type="dataBar" priority="4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J24:J25 L24:L25">
    <cfRule type="dataBar" priority="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J24:J25">
    <cfRule type="dataBar" priority="4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K9:K10">
    <cfRule type="dataBar" priority="10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{9B84B013-5EED-4674-8A86-B8F76C3B596C}</x14:id>
        </ext>
      </extLst>
    </cfRule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{C423062C-9F6C-40D7-A060-E2AE9ECDCAFA}</x14:id>
        </ext>
      </extLst>
    </cfRule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{96657541-C0AA-43E0-AD19-61333EADE87F}</x14:id>
        </ext>
      </extLst>
    </cfRule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{06AF851F-1E8C-4585-88B0-03343F016591}</x14:id>
        </ext>
      </extLst>
    </cfRule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  <cfRule type="dataBar" priority="6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{FC1CA6B8-BB9A-45A0-9AB9-D1B0E447D8D0}</x14:id>
        </ext>
      </extLst>
    </cfRule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{313A35D3-F919-4D7C-84F8-BD483CF7D65A}</x14:id>
        </ext>
      </extLst>
    </cfRule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  <cfRule type="dataBar" priority="6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  <cfRule type="dataBar" priority="6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{FEEDCF03-0609-4739-A473-A2FE4F127DAE}</x14:id>
        </ext>
      </extLst>
    </cfRule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{0440E889-DB56-4430-A11E-FE0CF27D355F}</x14:id>
        </ext>
      </extLst>
    </cfRule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{2F5010BB-3365-474F-9183-BD1DF7467BF9}</x14:id>
        </ext>
      </extLst>
    </cfRule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{E536DF6B-DC90-47C5-9EB3-D8770C74E739}</x14:id>
        </ext>
      </extLst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{BEA80E4E-606B-482C-8C67-D636992A3CFB}</x14:id>
        </ext>
      </extLst>
    </cfRule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{FD5D5FFB-7341-44DB-B79A-67A69DEA0BE7}</x14:id>
        </ext>
      </extLst>
    </cfRule>
  </conditionalFormatting>
  <conditionalFormatting sqref="K9:L22">
    <cfRule type="dataBar" priority="1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L24:L25">
    <cfRule type="dataBar" priority="4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M9:M10">
    <cfRule type="dataBar" priority="1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  <cfRule type="dataBar" priority="1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12:M13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  <cfRule type="dataBar" priority="5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5:M16">
    <cfRule type="dataBar" priority="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  <cfRule type="dataBar" priority="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8:M19">
    <cfRule type="dataBar" priority="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  <cfRule type="dataBar" priority="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21:M22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  <cfRule type="dataBar" priority="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4:M25">
    <cfRule type="dataBar" priority="4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dataValidations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502151-CAA5-4D96-8670-49D8CC16DC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0C8C1719-84BF-453C-8B2B-89E37D8E5F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21F2D068-2DEF-40C0-8F27-7E6F7C630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B93B69AF-55C7-4CDF-BB78-3FE7D31F6A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058166-9E8D-416F-9C56-092E5F2F9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CFBC3B-C52B-4E16-8072-3F8F58B8E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2F88F55E-5043-49E0-BBC4-C77DEF1B4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E428A5-952A-42C8-8B92-25E43FAFB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AED02-E854-4EA4-8BF8-C3304F0E8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CE5A16-2A26-4022-830C-1D55AA092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72BF4A-CC2F-4443-BC48-97176286B4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9B84B013-5EED-4674-8A86-B8F76C3B5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23062C-9F6C-40D7-A060-E2AE9ECDC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657541-C0AA-43E0-AD19-61333EADE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AF851F-1E8C-4585-88B0-03343F0165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1CA6B8-BB9A-45A0-9AB9-D1B0E447D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3A35D3-F919-4D7C-84F8-BD483CF7D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EEDCF03-0609-4739-A473-A2FE4F127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40E889-DB56-4430-A11E-FE0CF27D3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2F5010BB-3365-474F-9183-BD1DF7467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36DF6B-DC90-47C5-9EB3-D8770C74E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A80E4E-606B-482C-8C67-D636992A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5D5FFB-7341-44DB-B79A-67A69DEA0B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O145"/>
  <sheetViews>
    <sheetView showGridLines="0" topLeftCell="A19" zoomScale="50" zoomScaleNormal="5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2</v>
      </c>
      <c r="F2" s="106" t="s">
        <v>54</v>
      </c>
      <c r="G2" s="106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56">
        <v>0</v>
      </c>
      <c r="J10" s="56">
        <v>67</v>
      </c>
      <c r="K10" s="56">
        <v>55</v>
      </c>
      <c r="L10" s="56">
        <v>40</v>
      </c>
      <c r="M10" s="56">
        <v>75</v>
      </c>
      <c r="N10" s="56">
        <v>62</v>
      </c>
      <c r="O10" s="56">
        <v>75</v>
      </c>
      <c r="P10" s="56">
        <v>76</v>
      </c>
      <c r="Q10" s="56">
        <v>73</v>
      </c>
      <c r="R10" s="56">
        <v>63</v>
      </c>
      <c r="S10" s="56">
        <v>71</v>
      </c>
      <c r="T10" s="56">
        <v>73</v>
      </c>
      <c r="U10" s="56">
        <v>63</v>
      </c>
      <c r="V10" s="56">
        <v>77</v>
      </c>
      <c r="W10" s="26">
        <v>72</v>
      </c>
      <c r="X10" s="26">
        <v>70</v>
      </c>
      <c r="Y10" s="26">
        <v>58</v>
      </c>
      <c r="Z10" s="26">
        <v>43</v>
      </c>
      <c r="AA10" s="26">
        <v>14</v>
      </c>
      <c r="AB10" s="26">
        <v>41</v>
      </c>
      <c r="AC10" s="26">
        <v>116</v>
      </c>
      <c r="AD10" s="26">
        <v>95</v>
      </c>
      <c r="AE10" s="26">
        <v>98</v>
      </c>
      <c r="AF10" s="26">
        <v>106</v>
      </c>
      <c r="AG10" s="26">
        <v>106</v>
      </c>
      <c r="AH10" s="26">
        <v>38</v>
      </c>
      <c r="AI10" s="56">
        <v>29</v>
      </c>
      <c r="AJ10" s="56">
        <v>37</v>
      </c>
      <c r="AK10" s="56">
        <v>36</v>
      </c>
      <c r="AL10" s="56">
        <v>3</v>
      </c>
      <c r="AM10" s="56">
        <v>38</v>
      </c>
      <c r="AN10" s="56">
        <v>28</v>
      </c>
      <c r="AO10" s="56">
        <v>28</v>
      </c>
      <c r="AP10" s="56">
        <v>27</v>
      </c>
      <c r="AQ10" s="56">
        <v>5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26">
        <v>0</v>
      </c>
      <c r="BB10" s="26">
        <v>0</v>
      </c>
      <c r="BC10" s="124">
        <f>IFERROR(SUM(I10:BB10)/SUM(I11:BB11),0)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57">
        <v>0</v>
      </c>
      <c r="J11" s="57">
        <v>67</v>
      </c>
      <c r="K11" s="57">
        <v>55</v>
      </c>
      <c r="L11" s="57">
        <v>40</v>
      </c>
      <c r="M11" s="57">
        <v>75</v>
      </c>
      <c r="N11" s="57">
        <v>62</v>
      </c>
      <c r="O11" s="57">
        <v>75</v>
      </c>
      <c r="P11" s="57">
        <v>76</v>
      </c>
      <c r="Q11" s="57">
        <v>73</v>
      </c>
      <c r="R11" s="57">
        <v>63</v>
      </c>
      <c r="S11" s="57">
        <v>71</v>
      </c>
      <c r="T11" s="57">
        <v>73</v>
      </c>
      <c r="U11" s="57">
        <v>63</v>
      </c>
      <c r="V11" s="57">
        <v>77</v>
      </c>
      <c r="W11" s="39">
        <v>72</v>
      </c>
      <c r="X11" s="39">
        <v>70</v>
      </c>
      <c r="Y11" s="39">
        <v>58</v>
      </c>
      <c r="Z11" s="39">
        <v>43</v>
      </c>
      <c r="AA11" s="39">
        <v>14</v>
      </c>
      <c r="AB11" s="39">
        <v>41</v>
      </c>
      <c r="AC11" s="39">
        <v>116</v>
      </c>
      <c r="AD11" s="39">
        <v>95</v>
      </c>
      <c r="AE11" s="39">
        <v>98</v>
      </c>
      <c r="AF11" s="39">
        <v>106</v>
      </c>
      <c r="AG11" s="39">
        <v>106</v>
      </c>
      <c r="AH11" s="39">
        <v>38</v>
      </c>
      <c r="AI11" s="57">
        <v>29</v>
      </c>
      <c r="AJ11" s="57">
        <v>37</v>
      </c>
      <c r="AK11" s="57">
        <v>36</v>
      </c>
      <c r="AL11" s="57">
        <v>3</v>
      </c>
      <c r="AM11" s="57">
        <v>38</v>
      </c>
      <c r="AN11" s="57">
        <v>28</v>
      </c>
      <c r="AO11" s="57">
        <v>28</v>
      </c>
      <c r="AP11" s="57">
        <v>27</v>
      </c>
      <c r="AQ11" s="57">
        <v>5</v>
      </c>
      <c r="AR11" s="57">
        <v>0</v>
      </c>
      <c r="AS11" s="57">
        <v>0</v>
      </c>
      <c r="AT11" s="57">
        <v>0</v>
      </c>
      <c r="AU11" s="57">
        <v>0</v>
      </c>
      <c r="AV11" s="57">
        <v>0</v>
      </c>
      <c r="AW11" s="57">
        <v>0</v>
      </c>
      <c r="AX11" s="57">
        <v>0</v>
      </c>
      <c r="AY11" s="57">
        <v>0</v>
      </c>
      <c r="AZ11" s="57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666</v>
      </c>
      <c r="K13" s="26">
        <v>551</v>
      </c>
      <c r="L13" s="26">
        <v>397</v>
      </c>
      <c r="M13" s="26">
        <v>748</v>
      </c>
      <c r="N13" s="26">
        <v>614</v>
      </c>
      <c r="O13" s="26">
        <v>747</v>
      </c>
      <c r="P13" s="26">
        <v>761</v>
      </c>
      <c r="Q13" s="26">
        <v>732</v>
      </c>
      <c r="R13" s="26">
        <v>638</v>
      </c>
      <c r="S13" s="26">
        <v>716</v>
      </c>
      <c r="T13" s="26">
        <v>732</v>
      </c>
      <c r="U13" s="26">
        <v>631</v>
      </c>
      <c r="V13" s="26">
        <v>772</v>
      </c>
      <c r="W13" s="26">
        <v>722</v>
      </c>
      <c r="X13" s="26">
        <v>693</v>
      </c>
      <c r="Y13" s="26">
        <v>574</v>
      </c>
      <c r="Z13" s="26">
        <v>432</v>
      </c>
      <c r="AA13" s="26">
        <v>138</v>
      </c>
      <c r="AB13" s="26">
        <v>411</v>
      </c>
      <c r="AC13" s="26">
        <v>1161</v>
      </c>
      <c r="AD13" s="26">
        <v>950</v>
      </c>
      <c r="AE13" s="26">
        <v>978</v>
      </c>
      <c r="AF13" s="26">
        <v>1053</v>
      </c>
      <c r="AG13" s="26">
        <v>1056</v>
      </c>
      <c r="AH13" s="26">
        <v>375</v>
      </c>
      <c r="AI13" s="26">
        <v>285</v>
      </c>
      <c r="AJ13" s="26">
        <v>371</v>
      </c>
      <c r="AK13" s="26">
        <v>364</v>
      </c>
      <c r="AL13" s="26">
        <v>28</v>
      </c>
      <c r="AM13" s="26">
        <v>378</v>
      </c>
      <c r="AN13" s="26">
        <v>282</v>
      </c>
      <c r="AO13" s="26">
        <v>280</v>
      </c>
      <c r="AP13" s="26">
        <v>274</v>
      </c>
      <c r="AQ13" s="26">
        <v>51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0.9967388535031847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666</v>
      </c>
      <c r="K14" s="39">
        <v>553</v>
      </c>
      <c r="L14" s="39">
        <v>404</v>
      </c>
      <c r="M14" s="39">
        <v>750</v>
      </c>
      <c r="N14" s="39">
        <v>617</v>
      </c>
      <c r="O14" s="39">
        <v>752</v>
      </c>
      <c r="P14" s="39">
        <v>762</v>
      </c>
      <c r="Q14" s="39">
        <v>734</v>
      </c>
      <c r="R14" s="39">
        <v>639</v>
      </c>
      <c r="S14" s="39">
        <v>716</v>
      </c>
      <c r="T14" s="39">
        <v>732</v>
      </c>
      <c r="U14" s="39">
        <v>632</v>
      </c>
      <c r="V14" s="39">
        <v>777</v>
      </c>
      <c r="W14" s="39">
        <v>724</v>
      </c>
      <c r="X14" s="39">
        <v>695</v>
      </c>
      <c r="Y14" s="39">
        <v>578</v>
      </c>
      <c r="Z14" s="39">
        <v>435</v>
      </c>
      <c r="AA14" s="39">
        <v>138</v>
      </c>
      <c r="AB14" s="39">
        <v>412</v>
      </c>
      <c r="AC14" s="39">
        <v>1163</v>
      </c>
      <c r="AD14" s="39">
        <v>954</v>
      </c>
      <c r="AE14" s="39">
        <v>981</v>
      </c>
      <c r="AF14" s="39">
        <v>1056</v>
      </c>
      <c r="AG14" s="39">
        <v>1059</v>
      </c>
      <c r="AH14" s="39">
        <v>377</v>
      </c>
      <c r="AI14" s="39">
        <v>291</v>
      </c>
      <c r="AJ14" s="39">
        <v>371</v>
      </c>
      <c r="AK14" s="39">
        <v>364</v>
      </c>
      <c r="AL14" s="39">
        <v>28</v>
      </c>
      <c r="AM14" s="39">
        <v>378</v>
      </c>
      <c r="AN14" s="39">
        <v>282</v>
      </c>
      <c r="AO14" s="39">
        <v>280</v>
      </c>
      <c r="AP14" s="39">
        <v>274</v>
      </c>
      <c r="AQ14" s="39">
        <v>51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663</v>
      </c>
      <c r="K19" s="26">
        <v>848</v>
      </c>
      <c r="L19" s="26">
        <v>170</v>
      </c>
      <c r="M19" s="26">
        <v>820</v>
      </c>
      <c r="N19" s="26">
        <v>574</v>
      </c>
      <c r="O19" s="26">
        <v>742</v>
      </c>
      <c r="P19" s="26">
        <v>800</v>
      </c>
      <c r="Q19" s="26">
        <v>734</v>
      </c>
      <c r="R19" s="26">
        <v>723</v>
      </c>
      <c r="S19" s="26">
        <v>648</v>
      </c>
      <c r="T19" s="26">
        <v>679</v>
      </c>
      <c r="U19" s="26">
        <v>472</v>
      </c>
      <c r="V19" s="26">
        <v>922</v>
      </c>
      <c r="W19" s="26">
        <v>624</v>
      </c>
      <c r="X19" s="26">
        <v>863</v>
      </c>
      <c r="Y19" s="26">
        <v>599</v>
      </c>
      <c r="Z19" s="26">
        <v>363</v>
      </c>
      <c r="AA19" s="26">
        <v>121</v>
      </c>
      <c r="AB19" s="26">
        <v>324</v>
      </c>
      <c r="AC19" s="26">
        <v>768</v>
      </c>
      <c r="AD19" s="26">
        <v>1229</v>
      </c>
      <c r="AE19" s="26">
        <v>766</v>
      </c>
      <c r="AF19" s="26">
        <v>889</v>
      </c>
      <c r="AG19" s="26">
        <v>735</v>
      </c>
      <c r="AH19" s="26">
        <v>0</v>
      </c>
      <c r="AI19" s="26">
        <v>1216</v>
      </c>
      <c r="AJ19" s="26">
        <v>898</v>
      </c>
      <c r="AK19" s="26">
        <v>381</v>
      </c>
      <c r="AL19" s="26">
        <v>0</v>
      </c>
      <c r="AM19" s="26">
        <v>403</v>
      </c>
      <c r="AN19" s="26">
        <v>306</v>
      </c>
      <c r="AO19" s="26">
        <v>254</v>
      </c>
      <c r="AP19" s="26">
        <v>235</v>
      </c>
      <c r="AQ19" s="26">
        <v>30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663</v>
      </c>
      <c r="K20" s="39">
        <v>848</v>
      </c>
      <c r="L20" s="39">
        <v>170</v>
      </c>
      <c r="M20" s="39">
        <v>820</v>
      </c>
      <c r="N20" s="39">
        <v>574</v>
      </c>
      <c r="O20" s="39">
        <v>742</v>
      </c>
      <c r="P20" s="39">
        <v>800</v>
      </c>
      <c r="Q20" s="39">
        <v>734</v>
      </c>
      <c r="R20" s="39">
        <v>723</v>
      </c>
      <c r="S20" s="39">
        <v>648</v>
      </c>
      <c r="T20" s="39">
        <v>679</v>
      </c>
      <c r="U20" s="39">
        <v>472</v>
      </c>
      <c r="V20" s="39">
        <v>922</v>
      </c>
      <c r="W20" s="39">
        <v>624</v>
      </c>
      <c r="X20" s="39">
        <v>863</v>
      </c>
      <c r="Y20" s="39">
        <v>599</v>
      </c>
      <c r="Z20" s="39">
        <v>363</v>
      </c>
      <c r="AA20" s="39">
        <v>121</v>
      </c>
      <c r="AB20" s="39">
        <v>324</v>
      </c>
      <c r="AC20" s="39">
        <v>768</v>
      </c>
      <c r="AD20" s="39">
        <v>1229</v>
      </c>
      <c r="AE20" s="39">
        <v>766</v>
      </c>
      <c r="AF20" s="39">
        <v>889</v>
      </c>
      <c r="AG20" s="39">
        <v>735</v>
      </c>
      <c r="AH20" s="39">
        <v>0</v>
      </c>
      <c r="AI20" s="39">
        <v>1216</v>
      </c>
      <c r="AJ20" s="39">
        <v>898</v>
      </c>
      <c r="AK20" s="39">
        <v>381</v>
      </c>
      <c r="AL20" s="39">
        <v>0</v>
      </c>
      <c r="AM20" s="39">
        <v>403</v>
      </c>
      <c r="AN20" s="39">
        <v>306</v>
      </c>
      <c r="AO20" s="39">
        <v>254</v>
      </c>
      <c r="AP20" s="39">
        <v>235</v>
      </c>
      <c r="AQ20" s="39">
        <v>30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875</v>
      </c>
      <c r="K22" s="26">
        <v>1145</v>
      </c>
      <c r="L22" s="26">
        <v>578</v>
      </c>
      <c r="M22" s="26">
        <v>1034</v>
      </c>
      <c r="N22" s="26">
        <v>953</v>
      </c>
      <c r="O22" s="26">
        <v>1018</v>
      </c>
      <c r="P22" s="26">
        <v>1118</v>
      </c>
      <c r="Q22" s="26">
        <v>1106</v>
      </c>
      <c r="R22" s="26">
        <v>1219</v>
      </c>
      <c r="S22" s="26">
        <v>1056</v>
      </c>
      <c r="T22" s="26">
        <v>1040</v>
      </c>
      <c r="U22" s="26">
        <v>858</v>
      </c>
      <c r="V22" s="26">
        <v>1103</v>
      </c>
      <c r="W22" s="26">
        <v>1018</v>
      </c>
      <c r="X22" s="26">
        <v>1119</v>
      </c>
      <c r="Y22" s="26">
        <v>1000</v>
      </c>
      <c r="Z22" s="26">
        <v>793</v>
      </c>
      <c r="AA22" s="26">
        <v>747</v>
      </c>
      <c r="AB22" s="26">
        <v>818</v>
      </c>
      <c r="AC22" s="26">
        <v>1042</v>
      </c>
      <c r="AD22" s="26">
        <v>1326</v>
      </c>
      <c r="AE22" s="26">
        <v>1069</v>
      </c>
      <c r="AF22" s="26">
        <v>903</v>
      </c>
      <c r="AG22" s="26">
        <v>1082</v>
      </c>
      <c r="AH22" s="26">
        <v>1074</v>
      </c>
      <c r="AI22" s="26">
        <v>1173</v>
      </c>
      <c r="AJ22" s="26">
        <v>867</v>
      </c>
      <c r="AK22" s="26">
        <v>784</v>
      </c>
      <c r="AL22" s="26">
        <v>755</v>
      </c>
      <c r="AM22" s="26">
        <v>732</v>
      </c>
      <c r="AN22" s="26">
        <v>653</v>
      </c>
      <c r="AO22" s="26">
        <v>584</v>
      </c>
      <c r="AP22" s="26">
        <v>413</v>
      </c>
      <c r="AQ22" s="26">
        <v>208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875</v>
      </c>
      <c r="K23" s="39">
        <v>1145</v>
      </c>
      <c r="L23" s="39">
        <v>578</v>
      </c>
      <c r="M23" s="39">
        <v>1034</v>
      </c>
      <c r="N23" s="39">
        <v>953</v>
      </c>
      <c r="O23" s="39">
        <v>1018</v>
      </c>
      <c r="P23" s="39">
        <v>1118</v>
      </c>
      <c r="Q23" s="39">
        <v>1106</v>
      </c>
      <c r="R23" s="39">
        <v>1219</v>
      </c>
      <c r="S23" s="39">
        <v>1056</v>
      </c>
      <c r="T23" s="39">
        <v>1040</v>
      </c>
      <c r="U23" s="39">
        <v>858</v>
      </c>
      <c r="V23" s="39">
        <v>1103</v>
      </c>
      <c r="W23" s="39">
        <v>1018</v>
      </c>
      <c r="X23" s="39">
        <v>1119</v>
      </c>
      <c r="Y23" s="39">
        <v>1000</v>
      </c>
      <c r="Z23" s="39">
        <v>793</v>
      </c>
      <c r="AA23" s="39">
        <v>747</v>
      </c>
      <c r="AB23" s="39">
        <v>818</v>
      </c>
      <c r="AC23" s="39">
        <v>1042</v>
      </c>
      <c r="AD23" s="39">
        <v>1326</v>
      </c>
      <c r="AE23" s="39">
        <v>1069</v>
      </c>
      <c r="AF23" s="39">
        <v>903</v>
      </c>
      <c r="AG23" s="39">
        <v>1082</v>
      </c>
      <c r="AH23" s="39">
        <v>1074</v>
      </c>
      <c r="AI23" s="39">
        <v>1173</v>
      </c>
      <c r="AJ23" s="39">
        <v>867</v>
      </c>
      <c r="AK23" s="39">
        <v>784</v>
      </c>
      <c r="AL23" s="39">
        <v>755</v>
      </c>
      <c r="AM23" s="39">
        <v>732</v>
      </c>
      <c r="AN23" s="39">
        <v>653</v>
      </c>
      <c r="AO23" s="39">
        <v>584</v>
      </c>
      <c r="AP23" s="39">
        <v>413</v>
      </c>
      <c r="AQ23" s="39">
        <v>208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58">
        <v>0</v>
      </c>
      <c r="J25" s="58">
        <v>721</v>
      </c>
      <c r="K25" s="58">
        <v>578</v>
      </c>
      <c r="L25" s="58">
        <v>737</v>
      </c>
      <c r="M25" s="58">
        <v>364</v>
      </c>
      <c r="N25" s="58">
        <v>655</v>
      </c>
      <c r="O25" s="58">
        <v>677</v>
      </c>
      <c r="P25" s="58">
        <v>698</v>
      </c>
      <c r="Q25" s="26">
        <v>746</v>
      </c>
      <c r="R25" s="26">
        <v>610</v>
      </c>
      <c r="S25" s="26">
        <v>811</v>
      </c>
      <c r="T25" s="26">
        <v>695</v>
      </c>
      <c r="U25" s="26">
        <v>654</v>
      </c>
      <c r="V25" s="26">
        <v>673</v>
      </c>
      <c r="W25" s="26">
        <v>709</v>
      </c>
      <c r="X25" s="26">
        <v>762</v>
      </c>
      <c r="Y25" s="26">
        <v>718</v>
      </c>
      <c r="Z25" s="26">
        <v>562</v>
      </c>
      <c r="AA25" s="26">
        <v>167</v>
      </c>
      <c r="AB25" s="26">
        <v>253</v>
      </c>
      <c r="AC25" s="26">
        <v>544</v>
      </c>
      <c r="AD25" s="26">
        <v>945</v>
      </c>
      <c r="AE25" s="26">
        <v>1023</v>
      </c>
      <c r="AF25" s="26">
        <v>1055</v>
      </c>
      <c r="AG25" s="26">
        <v>537</v>
      </c>
      <c r="AH25" s="26">
        <v>8</v>
      </c>
      <c r="AI25" s="26">
        <v>1117</v>
      </c>
      <c r="AJ25" s="26">
        <v>1204</v>
      </c>
      <c r="AK25" s="26">
        <v>414</v>
      </c>
      <c r="AL25" s="26">
        <v>29</v>
      </c>
      <c r="AM25" s="26">
        <v>426</v>
      </c>
      <c r="AN25" s="26">
        <v>385</v>
      </c>
      <c r="AO25" s="26">
        <v>323</v>
      </c>
      <c r="AP25" s="26">
        <v>403</v>
      </c>
      <c r="AQ25" s="26">
        <v>74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0.99519018404907977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59">
        <v>0</v>
      </c>
      <c r="J26" s="59">
        <v>723</v>
      </c>
      <c r="K26" s="59">
        <v>578</v>
      </c>
      <c r="L26" s="59">
        <v>745</v>
      </c>
      <c r="M26" s="59">
        <v>366</v>
      </c>
      <c r="N26" s="59">
        <v>661</v>
      </c>
      <c r="O26" s="59">
        <v>679</v>
      </c>
      <c r="P26" s="59">
        <v>698</v>
      </c>
      <c r="Q26" s="39">
        <v>747</v>
      </c>
      <c r="R26" s="39">
        <v>613</v>
      </c>
      <c r="S26" s="39">
        <v>815</v>
      </c>
      <c r="T26" s="39">
        <v>699</v>
      </c>
      <c r="U26" s="39">
        <v>661</v>
      </c>
      <c r="V26" s="39">
        <v>678</v>
      </c>
      <c r="W26" s="39">
        <v>715</v>
      </c>
      <c r="X26" s="39">
        <v>765</v>
      </c>
      <c r="Y26" s="39">
        <v>720</v>
      </c>
      <c r="Z26" s="39">
        <v>564</v>
      </c>
      <c r="AA26" s="39">
        <v>168</v>
      </c>
      <c r="AB26" s="39">
        <v>256</v>
      </c>
      <c r="AC26" s="39">
        <v>548</v>
      </c>
      <c r="AD26" s="39">
        <v>953</v>
      </c>
      <c r="AE26" s="39">
        <v>1030</v>
      </c>
      <c r="AF26" s="39">
        <v>1058</v>
      </c>
      <c r="AG26" s="39">
        <v>538</v>
      </c>
      <c r="AH26" s="39">
        <v>8</v>
      </c>
      <c r="AI26" s="39">
        <v>1119</v>
      </c>
      <c r="AJ26" s="39">
        <v>1211</v>
      </c>
      <c r="AK26" s="39">
        <v>418</v>
      </c>
      <c r="AL26" s="39">
        <v>29</v>
      </c>
      <c r="AM26" s="39">
        <v>426</v>
      </c>
      <c r="AN26" s="39">
        <v>388</v>
      </c>
      <c r="AO26" s="39">
        <v>323</v>
      </c>
      <c r="AP26" s="39">
        <v>401</v>
      </c>
      <c r="AQ26" s="39">
        <v>74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/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30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>
      <c r="B38" s="61" t="s">
        <v>119</v>
      </c>
      <c r="C38" s="62"/>
      <c r="D38" s="62"/>
      <c r="E38" s="62"/>
    </row>
    <row r="39" spans="2:13" ht="30" customHeight="1">
      <c r="B39" s="63" t="s">
        <v>120</v>
      </c>
      <c r="C39" s="63" t="s">
        <v>121</v>
      </c>
      <c r="D39" s="63" t="s">
        <v>122</v>
      </c>
      <c r="E39" s="63" t="s">
        <v>123</v>
      </c>
    </row>
    <row r="40" spans="2:13" ht="30" customHeight="1">
      <c r="B40" s="64">
        <v>2403025218834</v>
      </c>
      <c r="C40" s="63" t="s">
        <v>124</v>
      </c>
      <c r="D40" s="63" t="s">
        <v>125</v>
      </c>
      <c r="E40" s="65">
        <v>45546</v>
      </c>
    </row>
    <row r="41" spans="2:13" ht="30" customHeight="1">
      <c r="B41" s="64">
        <v>2403025218835</v>
      </c>
      <c r="C41" s="63" t="s">
        <v>124</v>
      </c>
      <c r="D41" s="63" t="s">
        <v>125</v>
      </c>
      <c r="E41" s="65">
        <v>45546</v>
      </c>
    </row>
    <row r="42" spans="2:13" ht="30" customHeight="1">
      <c r="B42" s="61" t="s">
        <v>126</v>
      </c>
      <c r="C42" s="62"/>
      <c r="D42" s="62"/>
      <c r="E42" s="62"/>
    </row>
    <row r="43" spans="2:13" ht="30" customHeight="1">
      <c r="B43" s="63" t="s">
        <v>120</v>
      </c>
      <c r="C43" s="63" t="s">
        <v>121</v>
      </c>
      <c r="D43" s="63" t="s">
        <v>122</v>
      </c>
      <c r="E43" s="63" t="s">
        <v>123</v>
      </c>
    </row>
    <row r="44" spans="2:13" ht="30" customHeight="1">
      <c r="B44" s="66">
        <v>2403025219095</v>
      </c>
      <c r="C44" s="63" t="s">
        <v>124</v>
      </c>
      <c r="D44" s="67" t="s">
        <v>127</v>
      </c>
      <c r="E44" s="68">
        <v>45553</v>
      </c>
    </row>
    <row r="45" spans="2:13" ht="30" customHeight="1">
      <c r="B45" s="66">
        <v>2403025219274</v>
      </c>
      <c r="C45" s="63" t="s">
        <v>124</v>
      </c>
      <c r="D45" s="67" t="s">
        <v>127</v>
      </c>
      <c r="E45" s="68">
        <v>45554</v>
      </c>
    </row>
    <row r="46" spans="2:13" ht="30" customHeight="1">
      <c r="B46" s="66">
        <v>2403025219345</v>
      </c>
      <c r="C46" s="63" t="s">
        <v>124</v>
      </c>
      <c r="D46" s="67" t="s">
        <v>127</v>
      </c>
      <c r="E46" s="68">
        <v>45555</v>
      </c>
    </row>
    <row r="47" spans="2:13" ht="30" customHeight="1">
      <c r="B47" s="66">
        <v>2403025219351</v>
      </c>
      <c r="C47" s="63" t="s">
        <v>124</v>
      </c>
      <c r="D47" s="67" t="s">
        <v>127</v>
      </c>
      <c r="E47" s="68">
        <v>45555</v>
      </c>
    </row>
    <row r="48" spans="2:13" ht="30" customHeight="1">
      <c r="B48" s="66">
        <v>2403025219357</v>
      </c>
      <c r="C48" s="63" t="s">
        <v>124</v>
      </c>
      <c r="D48" s="67" t="s">
        <v>128</v>
      </c>
      <c r="E48" s="68">
        <v>45555</v>
      </c>
    </row>
    <row r="49" spans="2:5" ht="30" customHeight="1">
      <c r="B49" s="66">
        <v>2403025219385</v>
      </c>
      <c r="C49" s="63" t="s">
        <v>124</v>
      </c>
      <c r="D49" s="67" t="s">
        <v>128</v>
      </c>
      <c r="E49" s="68">
        <v>45555</v>
      </c>
    </row>
    <row r="50" spans="2:5" ht="30" customHeight="1">
      <c r="B50" s="66">
        <v>2403025219403</v>
      </c>
      <c r="C50" s="63" t="s">
        <v>124</v>
      </c>
      <c r="D50" s="67" t="s">
        <v>129</v>
      </c>
      <c r="E50" s="68">
        <v>45555</v>
      </c>
    </row>
    <row r="51" spans="2:5" ht="30" customHeight="1">
      <c r="B51" s="61" t="s">
        <v>130</v>
      </c>
      <c r="C51" s="62"/>
      <c r="D51" s="62"/>
      <c r="E51" s="62"/>
    </row>
    <row r="52" spans="2:5" ht="30" customHeight="1">
      <c r="B52" s="63" t="s">
        <v>120</v>
      </c>
      <c r="C52" s="63" t="s">
        <v>121</v>
      </c>
      <c r="D52" s="63" t="s">
        <v>122</v>
      </c>
      <c r="E52" s="63" t="s">
        <v>123</v>
      </c>
    </row>
    <row r="53" spans="2:5" ht="30" customHeight="1">
      <c r="B53" s="64">
        <v>2403025219589</v>
      </c>
      <c r="C53" s="63" t="s">
        <v>124</v>
      </c>
      <c r="D53" s="67" t="s">
        <v>127</v>
      </c>
      <c r="E53" s="65">
        <v>45558</v>
      </c>
    </row>
    <row r="54" spans="2:5" ht="30" customHeight="1">
      <c r="B54" s="64">
        <v>2403025219965</v>
      </c>
      <c r="C54" s="63" t="s">
        <v>124</v>
      </c>
      <c r="D54" s="67" t="s">
        <v>127</v>
      </c>
      <c r="E54" s="65">
        <v>45561</v>
      </c>
    </row>
    <row r="55" spans="2:5" ht="30" customHeight="1">
      <c r="B55" s="61" t="s">
        <v>131</v>
      </c>
      <c r="C55" s="62"/>
      <c r="D55" s="62"/>
      <c r="E55" s="62"/>
    </row>
    <row r="56" spans="2:5" ht="30" customHeight="1">
      <c r="B56" s="63" t="s">
        <v>120</v>
      </c>
      <c r="C56" s="63" t="s">
        <v>121</v>
      </c>
      <c r="D56" s="63" t="s">
        <v>122</v>
      </c>
      <c r="E56" s="63" t="s">
        <v>123</v>
      </c>
    </row>
    <row r="57" spans="2:5" ht="30" customHeight="1">
      <c r="B57" s="66">
        <v>2403025220304</v>
      </c>
      <c r="C57" s="67" t="s">
        <v>124</v>
      </c>
      <c r="D57" s="69" t="s">
        <v>132</v>
      </c>
      <c r="E57" s="68">
        <v>45565</v>
      </c>
    </row>
    <row r="58" spans="2:5" ht="30" customHeight="1">
      <c r="B58" s="66">
        <v>2403025220479</v>
      </c>
      <c r="C58" s="67" t="s">
        <v>124</v>
      </c>
      <c r="D58" s="67" t="s">
        <v>133</v>
      </c>
      <c r="E58" s="68">
        <v>45567</v>
      </c>
    </row>
    <row r="59" spans="2:5" ht="30" customHeight="1">
      <c r="B59" s="66">
        <v>2403025220669</v>
      </c>
      <c r="C59" s="67" t="s">
        <v>124</v>
      </c>
      <c r="D59" s="67" t="s">
        <v>128</v>
      </c>
      <c r="E59" s="68">
        <v>45569</v>
      </c>
    </row>
    <row r="60" spans="2:5" ht="30" customHeight="1">
      <c r="B60" s="61" t="s">
        <v>134</v>
      </c>
      <c r="C60" s="62"/>
      <c r="D60" s="62"/>
      <c r="E60" s="62"/>
    </row>
    <row r="61" spans="2:5" ht="30" customHeight="1">
      <c r="B61" s="63" t="s">
        <v>120</v>
      </c>
      <c r="C61" s="63" t="s">
        <v>121</v>
      </c>
      <c r="D61" s="63" t="s">
        <v>122</v>
      </c>
      <c r="E61" s="63" t="s">
        <v>123</v>
      </c>
    </row>
    <row r="62" spans="2:5" ht="30" customHeight="1">
      <c r="B62" s="66">
        <v>2403025220887</v>
      </c>
      <c r="C62" s="67" t="s">
        <v>124</v>
      </c>
      <c r="D62" s="67" t="s">
        <v>135</v>
      </c>
      <c r="E62" s="68">
        <v>45572</v>
      </c>
    </row>
    <row r="63" spans="2:5" ht="30" customHeight="1">
      <c r="B63" s="66">
        <v>2403025220890</v>
      </c>
      <c r="C63" s="67" t="s">
        <v>124</v>
      </c>
      <c r="D63" s="67" t="s">
        <v>135</v>
      </c>
      <c r="E63" s="68">
        <v>45572</v>
      </c>
    </row>
    <row r="64" spans="2:5" ht="30" customHeight="1">
      <c r="B64" s="66">
        <v>2403025220932</v>
      </c>
      <c r="C64" s="67" t="s">
        <v>124</v>
      </c>
      <c r="D64" s="67" t="s">
        <v>133</v>
      </c>
      <c r="E64" s="68">
        <v>45572</v>
      </c>
    </row>
    <row r="65" spans="2:5" ht="30" customHeight="1">
      <c r="B65" s="66">
        <v>2403025220982</v>
      </c>
      <c r="C65" s="67" t="s">
        <v>124</v>
      </c>
      <c r="D65" s="67" t="s">
        <v>136</v>
      </c>
      <c r="E65" s="68">
        <v>45573</v>
      </c>
    </row>
    <row r="66" spans="2:5" ht="30" customHeight="1">
      <c r="B66" s="66">
        <v>2403025221401</v>
      </c>
      <c r="C66" s="67" t="s">
        <v>124</v>
      </c>
      <c r="D66" s="67" t="s">
        <v>128</v>
      </c>
      <c r="E66" s="68">
        <v>45575</v>
      </c>
    </row>
    <row r="67" spans="2:5" ht="30" customHeight="1">
      <c r="B67" s="61" t="s">
        <v>137</v>
      </c>
      <c r="C67" s="62"/>
      <c r="D67" s="62"/>
      <c r="E67" s="62"/>
    </row>
    <row r="68" spans="2:5" ht="30" customHeight="1">
      <c r="B68" s="63" t="s">
        <v>120</v>
      </c>
      <c r="C68" s="63" t="s">
        <v>121</v>
      </c>
      <c r="D68" s="63" t="s">
        <v>122</v>
      </c>
      <c r="E68" s="63" t="s">
        <v>123</v>
      </c>
    </row>
    <row r="69" spans="2:5" ht="30" customHeight="1">
      <c r="B69" s="66">
        <v>2403025222107</v>
      </c>
      <c r="C69" s="67" t="s">
        <v>124</v>
      </c>
      <c r="D69" s="67" t="s">
        <v>127</v>
      </c>
      <c r="E69" s="68">
        <v>45582</v>
      </c>
    </row>
    <row r="70" spans="2:5" ht="30" customHeight="1">
      <c r="B70" s="61" t="s">
        <v>138</v>
      </c>
      <c r="C70" s="62"/>
      <c r="D70" s="62"/>
      <c r="E70" s="62"/>
    </row>
    <row r="71" spans="2:5" ht="30" customHeight="1">
      <c r="B71" s="63" t="s">
        <v>120</v>
      </c>
      <c r="C71" s="63" t="s">
        <v>121</v>
      </c>
      <c r="D71" s="63" t="s">
        <v>122</v>
      </c>
      <c r="E71" s="63" t="s">
        <v>123</v>
      </c>
    </row>
    <row r="72" spans="2:5" ht="30" customHeight="1">
      <c r="B72" s="64">
        <v>2403025222864</v>
      </c>
      <c r="C72" s="63" t="s">
        <v>124</v>
      </c>
      <c r="D72" s="63" t="s">
        <v>139</v>
      </c>
      <c r="E72" s="65">
        <v>45589</v>
      </c>
    </row>
    <row r="73" spans="2:5" ht="30" customHeight="1">
      <c r="B73" s="64">
        <v>2403025222815</v>
      </c>
      <c r="C73" s="63" t="s">
        <v>124</v>
      </c>
      <c r="D73" s="67" t="s">
        <v>128</v>
      </c>
      <c r="E73" s="65">
        <v>45589</v>
      </c>
    </row>
    <row r="74" spans="2:5" ht="30" customHeight="1">
      <c r="B74" s="61" t="s">
        <v>140</v>
      </c>
      <c r="C74" s="62"/>
      <c r="D74" s="62"/>
      <c r="E74" s="62"/>
    </row>
    <row r="75" spans="2:5" ht="30" customHeight="1">
      <c r="B75" s="63" t="s">
        <v>120</v>
      </c>
      <c r="C75" s="63" t="s">
        <v>121</v>
      </c>
      <c r="D75" s="63" t="s">
        <v>122</v>
      </c>
      <c r="E75" s="63" t="s">
        <v>123</v>
      </c>
    </row>
    <row r="76" spans="2:5" ht="30" customHeight="1">
      <c r="B76" s="64">
        <v>2403025223519</v>
      </c>
      <c r="C76" s="63" t="s">
        <v>124</v>
      </c>
      <c r="D76" s="63" t="s">
        <v>141</v>
      </c>
      <c r="E76" s="65">
        <v>45596</v>
      </c>
    </row>
    <row r="77" spans="2:5" ht="30" customHeight="1">
      <c r="B77" s="61" t="s">
        <v>142</v>
      </c>
      <c r="C77" s="62"/>
      <c r="D77" s="62"/>
      <c r="E77" s="62"/>
    </row>
    <row r="78" spans="2:5" ht="30" customHeight="1">
      <c r="B78" s="70" t="s">
        <v>120</v>
      </c>
      <c r="C78" s="63" t="s">
        <v>121</v>
      </c>
      <c r="D78" s="63" t="s">
        <v>122</v>
      </c>
      <c r="E78" s="70" t="s">
        <v>123</v>
      </c>
    </row>
    <row r="79" spans="2:5" ht="30" customHeight="1">
      <c r="B79" s="64">
        <v>2403025225401</v>
      </c>
      <c r="C79" s="63" t="s">
        <v>124</v>
      </c>
      <c r="D79" s="63" t="s">
        <v>143</v>
      </c>
      <c r="E79" s="65">
        <v>45616</v>
      </c>
    </row>
    <row r="80" spans="2:5" ht="30" customHeight="1">
      <c r="B80" s="61" t="s">
        <v>144</v>
      </c>
      <c r="C80" s="62"/>
      <c r="D80" s="62"/>
      <c r="E80" s="62"/>
    </row>
    <row r="81" spans="2:5" ht="30" customHeight="1">
      <c r="B81" s="70" t="s">
        <v>120</v>
      </c>
      <c r="C81" s="63" t="s">
        <v>121</v>
      </c>
      <c r="D81" s="63" t="s">
        <v>122</v>
      </c>
      <c r="E81" s="70" t="s">
        <v>123</v>
      </c>
    </row>
    <row r="82" spans="2:5" ht="30" customHeight="1">
      <c r="B82" s="66">
        <v>2403025225866</v>
      </c>
      <c r="C82" s="67" t="s">
        <v>124</v>
      </c>
      <c r="D82" s="67" t="s">
        <v>145</v>
      </c>
      <c r="E82" s="68">
        <v>45621</v>
      </c>
    </row>
    <row r="83" spans="2:5" ht="30" customHeight="1">
      <c r="B83" s="66">
        <v>2403025225912</v>
      </c>
      <c r="C83" s="67" t="s">
        <v>124</v>
      </c>
      <c r="D83" s="67" t="s">
        <v>133</v>
      </c>
      <c r="E83" s="68">
        <v>45621</v>
      </c>
    </row>
    <row r="84" spans="2:5" ht="30" customHeight="1">
      <c r="B84" s="66">
        <v>2403025226053</v>
      </c>
      <c r="C84" s="67" t="s">
        <v>124</v>
      </c>
      <c r="D84" s="67" t="s">
        <v>127</v>
      </c>
      <c r="E84" s="68">
        <v>45622</v>
      </c>
    </row>
    <row r="85" spans="2:5" ht="30" customHeight="1">
      <c r="B85" s="66">
        <v>2403025226110</v>
      </c>
      <c r="C85" s="67" t="s">
        <v>124</v>
      </c>
      <c r="D85" s="67" t="s">
        <v>136</v>
      </c>
      <c r="E85" s="68">
        <v>45623</v>
      </c>
    </row>
    <row r="86" spans="2:5" ht="30" customHeight="1">
      <c r="B86" s="66">
        <v>2403025226560</v>
      </c>
      <c r="C86" s="67" t="s">
        <v>124</v>
      </c>
      <c r="D86" s="71" t="s">
        <v>136</v>
      </c>
      <c r="E86" s="68">
        <v>45626</v>
      </c>
    </row>
    <row r="87" spans="2:5" ht="30" customHeight="1">
      <c r="B87" s="61" t="s">
        <v>146</v>
      </c>
      <c r="C87" s="62"/>
      <c r="D87" s="62"/>
      <c r="E87" s="62"/>
    </row>
    <row r="88" spans="2:5" ht="30" customHeight="1">
      <c r="B88" s="64" t="s">
        <v>120</v>
      </c>
      <c r="C88" s="63" t="s">
        <v>121</v>
      </c>
      <c r="D88" s="63" t="s">
        <v>122</v>
      </c>
      <c r="E88" s="63" t="s">
        <v>123</v>
      </c>
    </row>
    <row r="89" spans="2:5" ht="30" customHeight="1">
      <c r="B89" s="72">
        <v>2403025226907</v>
      </c>
      <c r="C89" s="67" t="s">
        <v>124</v>
      </c>
      <c r="D89" s="73" t="s">
        <v>128</v>
      </c>
      <c r="E89" s="74">
        <v>45630</v>
      </c>
    </row>
    <row r="90" spans="2:5" ht="30" customHeight="1">
      <c r="B90" s="72">
        <v>2403025227207</v>
      </c>
      <c r="C90" s="67" t="s">
        <v>124</v>
      </c>
      <c r="D90" s="73" t="s">
        <v>136</v>
      </c>
      <c r="E90" s="74">
        <v>45632</v>
      </c>
    </row>
    <row r="91" spans="2:5" ht="30" customHeight="1">
      <c r="B91" s="75" t="s">
        <v>147</v>
      </c>
      <c r="C91" s="62"/>
      <c r="D91" s="62"/>
      <c r="E91" s="62"/>
    </row>
    <row r="92" spans="2:5" ht="30" customHeight="1">
      <c r="B92" s="64" t="s">
        <v>120</v>
      </c>
      <c r="C92" s="63" t="s">
        <v>121</v>
      </c>
      <c r="D92" s="63" t="s">
        <v>122</v>
      </c>
      <c r="E92" s="63" t="s">
        <v>123</v>
      </c>
    </row>
    <row r="93" spans="2:5" ht="30" customHeight="1">
      <c r="B93" s="72">
        <v>2403025227568</v>
      </c>
      <c r="C93" s="67" t="s">
        <v>124</v>
      </c>
      <c r="D93" s="73" t="s">
        <v>136</v>
      </c>
      <c r="E93" s="74">
        <v>45636</v>
      </c>
    </row>
    <row r="94" spans="2:5" ht="30" customHeight="1">
      <c r="B94" s="72">
        <v>2403025227898</v>
      </c>
      <c r="C94" s="67" t="s">
        <v>124</v>
      </c>
      <c r="D94" s="73" t="s">
        <v>136</v>
      </c>
      <c r="E94" s="74">
        <v>45639</v>
      </c>
    </row>
    <row r="95" spans="2:5" ht="30" customHeight="1">
      <c r="B95" s="75" t="s">
        <v>148</v>
      </c>
      <c r="C95" s="62"/>
      <c r="D95" s="62"/>
      <c r="E95" s="62"/>
    </row>
    <row r="96" spans="2:5" ht="30" customHeight="1">
      <c r="B96" s="64" t="s">
        <v>120</v>
      </c>
      <c r="C96" s="63" t="s">
        <v>121</v>
      </c>
      <c r="D96" s="63" t="s">
        <v>122</v>
      </c>
      <c r="E96" s="63" t="s">
        <v>123</v>
      </c>
    </row>
    <row r="97" spans="2:5" ht="30" customHeight="1">
      <c r="B97" s="72">
        <v>2403025228021</v>
      </c>
      <c r="C97" s="67" t="s">
        <v>124</v>
      </c>
      <c r="D97" s="73" t="s">
        <v>128</v>
      </c>
      <c r="E97" s="74">
        <v>45642</v>
      </c>
    </row>
    <row r="98" spans="2:5" ht="30" customHeight="1">
      <c r="B98" s="72">
        <v>2403025228024</v>
      </c>
      <c r="C98" s="67" t="s">
        <v>124</v>
      </c>
      <c r="D98" s="73" t="s">
        <v>149</v>
      </c>
      <c r="E98" s="74">
        <v>45642</v>
      </c>
    </row>
    <row r="99" spans="2:5" ht="30" customHeight="1">
      <c r="B99" s="72">
        <v>2403025228295</v>
      </c>
      <c r="C99" s="67" t="s">
        <v>124</v>
      </c>
      <c r="D99" s="73" t="s">
        <v>136</v>
      </c>
      <c r="E99" s="74">
        <v>45644</v>
      </c>
    </row>
    <row r="100" spans="2:5" ht="30" customHeight="1">
      <c r="B100" s="72">
        <v>2403025228491</v>
      </c>
      <c r="C100" s="67" t="s">
        <v>124</v>
      </c>
      <c r="D100" s="73" t="s">
        <v>149</v>
      </c>
      <c r="E100" s="74">
        <v>45646</v>
      </c>
    </row>
    <row r="101" spans="2:5" ht="30" customHeight="1">
      <c r="B101" s="75" t="s">
        <v>150</v>
      </c>
      <c r="C101" s="62"/>
      <c r="D101" s="62"/>
      <c r="E101" s="62"/>
    </row>
    <row r="102" spans="2:5" ht="30" customHeight="1">
      <c r="B102" s="64" t="s">
        <v>120</v>
      </c>
      <c r="C102" s="63" t="s">
        <v>121</v>
      </c>
      <c r="D102" s="63" t="s">
        <v>122</v>
      </c>
      <c r="E102" s="63" t="s">
        <v>123</v>
      </c>
    </row>
    <row r="103" spans="2:5" ht="30" customHeight="1">
      <c r="B103" s="72">
        <v>2403025228602</v>
      </c>
      <c r="C103" s="67" t="s">
        <v>124</v>
      </c>
      <c r="D103" s="73" t="s">
        <v>151</v>
      </c>
      <c r="E103" s="74">
        <v>45649</v>
      </c>
    </row>
    <row r="104" spans="2:5" ht="30" customHeight="1">
      <c r="B104" s="72">
        <v>2403025228906</v>
      </c>
      <c r="C104" s="67" t="s">
        <v>124</v>
      </c>
      <c r="D104" s="76" t="s">
        <v>152</v>
      </c>
      <c r="E104" s="74">
        <v>45653</v>
      </c>
    </row>
    <row r="105" spans="2:5" ht="30" customHeight="1">
      <c r="B105" s="72">
        <v>2403025228980</v>
      </c>
      <c r="C105" s="67" t="s">
        <v>124</v>
      </c>
      <c r="D105" s="73" t="s">
        <v>136</v>
      </c>
      <c r="E105" s="74">
        <v>45654</v>
      </c>
    </row>
    <row r="106" spans="2:5" ht="30" customHeight="1">
      <c r="B106" s="75" t="s">
        <v>153</v>
      </c>
      <c r="C106" s="62"/>
      <c r="D106" s="62"/>
      <c r="E106" s="62"/>
    </row>
    <row r="107" spans="2:5" ht="30" customHeight="1">
      <c r="B107" s="64" t="s">
        <v>120</v>
      </c>
      <c r="C107" s="63" t="s">
        <v>121</v>
      </c>
      <c r="D107" s="63" t="s">
        <v>122</v>
      </c>
      <c r="E107" s="63" t="s">
        <v>123</v>
      </c>
    </row>
    <row r="108" spans="2:5" ht="30" customHeight="1">
      <c r="B108" s="72">
        <v>2503025200061</v>
      </c>
      <c r="C108" s="67" t="s">
        <v>124</v>
      </c>
      <c r="D108" s="73" t="s">
        <v>136</v>
      </c>
      <c r="E108" s="74">
        <v>45659</v>
      </c>
    </row>
    <row r="109" spans="2:5" ht="30" customHeight="1">
      <c r="B109" s="75" t="s">
        <v>154</v>
      </c>
      <c r="C109" s="62"/>
      <c r="D109" s="62"/>
      <c r="E109" s="62"/>
    </row>
    <row r="110" spans="2:5" ht="30" customHeight="1">
      <c r="B110" s="64" t="s">
        <v>120</v>
      </c>
      <c r="C110" s="63" t="s">
        <v>121</v>
      </c>
      <c r="D110" s="63" t="s">
        <v>122</v>
      </c>
      <c r="E110" s="63" t="s">
        <v>123</v>
      </c>
    </row>
    <row r="111" spans="2:5" ht="30" customHeight="1">
      <c r="B111" s="72">
        <v>2503025200450</v>
      </c>
      <c r="C111" s="67" t="s">
        <v>124</v>
      </c>
      <c r="D111" s="73" t="s">
        <v>135</v>
      </c>
      <c r="E111" s="74">
        <v>45663</v>
      </c>
    </row>
    <row r="112" spans="2:5" ht="30" customHeight="1">
      <c r="B112" s="72">
        <v>2503025200504</v>
      </c>
      <c r="C112" s="67" t="s">
        <v>124</v>
      </c>
      <c r="D112" s="73" t="s">
        <v>149</v>
      </c>
      <c r="E112" s="74">
        <v>45663</v>
      </c>
    </row>
    <row r="113" spans="2:5" ht="30" customHeight="1">
      <c r="B113" s="75" t="s">
        <v>155</v>
      </c>
      <c r="C113" s="62"/>
      <c r="D113" s="62"/>
      <c r="E113" s="62"/>
    </row>
    <row r="114" spans="2:5" ht="30" customHeight="1">
      <c r="B114" s="64" t="s">
        <v>120</v>
      </c>
      <c r="C114" s="63" t="s">
        <v>121</v>
      </c>
      <c r="D114" s="63" t="s">
        <v>122</v>
      </c>
      <c r="E114" s="63" t="s">
        <v>123</v>
      </c>
    </row>
    <row r="115" spans="2:5" ht="30" customHeight="1">
      <c r="B115" s="72">
        <v>2503025201820</v>
      </c>
      <c r="C115" s="67" t="s">
        <v>124</v>
      </c>
      <c r="D115" s="73" t="s">
        <v>149</v>
      </c>
      <c r="E115" s="74">
        <v>45671</v>
      </c>
    </row>
    <row r="116" spans="2:5" ht="30" customHeight="1">
      <c r="B116" s="72">
        <v>2503025202061</v>
      </c>
      <c r="C116" s="67" t="s">
        <v>124</v>
      </c>
      <c r="D116" s="73" t="s">
        <v>149</v>
      </c>
      <c r="E116" s="74">
        <v>45672</v>
      </c>
    </row>
    <row r="117" spans="2:5" ht="30" customHeight="1">
      <c r="B117" s="72">
        <v>2503025202078</v>
      </c>
      <c r="C117" s="67" t="s">
        <v>124</v>
      </c>
      <c r="D117" s="73" t="s">
        <v>149</v>
      </c>
      <c r="E117" s="74">
        <v>45672</v>
      </c>
    </row>
    <row r="118" spans="2:5" ht="30" customHeight="1">
      <c r="B118" s="66">
        <v>2503025202348</v>
      </c>
      <c r="C118" s="67" t="s">
        <v>124</v>
      </c>
      <c r="D118" s="77" t="s">
        <v>149</v>
      </c>
      <c r="E118" s="68">
        <v>45674</v>
      </c>
    </row>
    <row r="119" spans="2:5" ht="30" customHeight="1">
      <c r="B119" s="75" t="s">
        <v>156</v>
      </c>
      <c r="C119" s="62"/>
      <c r="D119" s="62"/>
      <c r="E119" s="62"/>
    </row>
    <row r="120" spans="2:5" ht="30" customHeight="1">
      <c r="B120" s="64" t="s">
        <v>120</v>
      </c>
      <c r="C120" s="63" t="s">
        <v>121</v>
      </c>
      <c r="D120" s="63" t="s">
        <v>122</v>
      </c>
      <c r="E120" s="63" t="s">
        <v>123</v>
      </c>
    </row>
    <row r="121" spans="2:5" ht="30" customHeight="1">
      <c r="B121" s="72">
        <v>2503025202903</v>
      </c>
      <c r="C121" s="67" t="s">
        <v>124</v>
      </c>
      <c r="D121" s="73" t="s">
        <v>157</v>
      </c>
      <c r="E121" s="74">
        <v>45679</v>
      </c>
    </row>
    <row r="122" spans="2:5" ht="30" customHeight="1">
      <c r="B122" s="72">
        <v>2503025203279</v>
      </c>
      <c r="C122" s="67" t="s">
        <v>124</v>
      </c>
      <c r="D122" s="73" t="s">
        <v>149</v>
      </c>
      <c r="E122" s="74">
        <v>45681</v>
      </c>
    </row>
    <row r="123" spans="2:5" ht="30" customHeight="1">
      <c r="B123" s="72">
        <v>2503025203404</v>
      </c>
      <c r="C123" s="67" t="s">
        <v>124</v>
      </c>
      <c r="D123" s="73" t="s">
        <v>149</v>
      </c>
      <c r="E123" s="74">
        <v>45681</v>
      </c>
    </row>
    <row r="124" spans="2:5" ht="30" customHeight="1">
      <c r="B124" s="75" t="s">
        <v>158</v>
      </c>
      <c r="C124" s="62"/>
      <c r="D124" s="62"/>
      <c r="E124" s="62"/>
    </row>
    <row r="125" spans="2:5" ht="30" customHeight="1">
      <c r="B125" s="64" t="s">
        <v>120</v>
      </c>
      <c r="C125" s="63" t="s">
        <v>121</v>
      </c>
      <c r="D125" s="63" t="s">
        <v>122</v>
      </c>
      <c r="E125" s="63" t="s">
        <v>123</v>
      </c>
    </row>
    <row r="126" spans="2:5" ht="30" customHeight="1">
      <c r="B126" s="72">
        <v>2503025203721</v>
      </c>
      <c r="C126" s="67" t="s">
        <v>124</v>
      </c>
      <c r="D126" s="67" t="s">
        <v>128</v>
      </c>
      <c r="E126" s="74">
        <v>45685</v>
      </c>
    </row>
    <row r="127" spans="2:5" ht="30" customHeight="1">
      <c r="B127" s="72">
        <v>2503025204093</v>
      </c>
      <c r="C127" s="67" t="s">
        <v>124</v>
      </c>
      <c r="D127" s="67" t="s">
        <v>133</v>
      </c>
      <c r="E127" s="74">
        <v>45687</v>
      </c>
    </row>
    <row r="128" spans="2:5" ht="30" customHeight="1">
      <c r="B128" s="72">
        <v>2503025204138</v>
      </c>
      <c r="C128" s="67" t="s">
        <v>124</v>
      </c>
      <c r="D128" s="67" t="s">
        <v>149</v>
      </c>
      <c r="E128" s="74">
        <v>45687</v>
      </c>
    </row>
    <row r="129" spans="2:5" ht="30" customHeight="1">
      <c r="B129" s="75" t="s">
        <v>159</v>
      </c>
      <c r="C129" s="62"/>
      <c r="D129" s="62"/>
      <c r="E129" s="62"/>
    </row>
    <row r="130" spans="2:5" ht="30" customHeight="1">
      <c r="B130" s="64" t="s">
        <v>120</v>
      </c>
      <c r="C130" s="63" t="s">
        <v>121</v>
      </c>
      <c r="D130" s="63" t="s">
        <v>122</v>
      </c>
      <c r="E130" s="63" t="s">
        <v>123</v>
      </c>
    </row>
    <row r="131" spans="2:5" ht="30" customHeight="1">
      <c r="B131" s="78">
        <v>2503025204931</v>
      </c>
      <c r="C131" s="79" t="s">
        <v>124</v>
      </c>
      <c r="D131" s="80" t="s">
        <v>128</v>
      </c>
      <c r="E131" s="81">
        <v>45693</v>
      </c>
    </row>
    <row r="132" spans="2:5" ht="30" customHeight="1">
      <c r="B132" s="78">
        <v>2503025205020</v>
      </c>
      <c r="C132" s="79" t="s">
        <v>124</v>
      </c>
      <c r="D132" s="80" t="s">
        <v>128</v>
      </c>
      <c r="E132" s="81">
        <v>45694</v>
      </c>
    </row>
    <row r="133" spans="2:5" ht="30" customHeight="1">
      <c r="B133" s="78">
        <v>2503025205583</v>
      </c>
      <c r="C133" s="79" t="s">
        <v>124</v>
      </c>
      <c r="D133" s="80" t="s">
        <v>160</v>
      </c>
      <c r="E133" s="81">
        <v>45697</v>
      </c>
    </row>
    <row r="134" spans="2:5" ht="30" customHeight="1">
      <c r="B134" s="75" t="s">
        <v>161</v>
      </c>
      <c r="C134" s="62"/>
      <c r="D134" s="62"/>
      <c r="E134" s="62"/>
    </row>
    <row r="135" spans="2:5" ht="30" customHeight="1">
      <c r="B135" s="64" t="s">
        <v>120</v>
      </c>
      <c r="C135" s="63" t="s">
        <v>121</v>
      </c>
      <c r="D135" s="63" t="s">
        <v>122</v>
      </c>
      <c r="E135" s="63" t="s">
        <v>123</v>
      </c>
    </row>
    <row r="136" spans="2:5" ht="30" customHeight="1">
      <c r="B136" s="78">
        <v>2503025205646</v>
      </c>
      <c r="C136" s="79" t="s">
        <v>124</v>
      </c>
      <c r="D136" s="80" t="s">
        <v>149</v>
      </c>
      <c r="E136" s="81">
        <v>45698</v>
      </c>
    </row>
    <row r="137" spans="2:5" ht="30" customHeight="1">
      <c r="B137" s="78">
        <v>2503025205911</v>
      </c>
      <c r="C137" s="79" t="s">
        <v>124</v>
      </c>
      <c r="D137" s="80" t="s">
        <v>133</v>
      </c>
      <c r="E137" s="81">
        <v>45698</v>
      </c>
    </row>
    <row r="138" spans="2:5" ht="30" customHeight="1">
      <c r="B138" s="75" t="s">
        <v>162</v>
      </c>
      <c r="C138" s="62"/>
      <c r="D138" s="62"/>
      <c r="E138" s="62"/>
    </row>
    <row r="139" spans="2:5" ht="30" customHeight="1">
      <c r="B139" s="64" t="s">
        <v>120</v>
      </c>
      <c r="C139" s="63" t="s">
        <v>121</v>
      </c>
      <c r="D139" s="63" t="s">
        <v>122</v>
      </c>
      <c r="E139" s="63" t="s">
        <v>123</v>
      </c>
    </row>
    <row r="140" spans="2:5" ht="30" customHeight="1">
      <c r="B140" s="66">
        <v>2503025206164</v>
      </c>
      <c r="C140" s="67" t="s">
        <v>163</v>
      </c>
      <c r="D140" s="67" t="s">
        <v>164</v>
      </c>
      <c r="E140" s="68">
        <v>45701</v>
      </c>
    </row>
    <row r="141" spans="2:5" ht="30" customHeight="1">
      <c r="B141" s="66">
        <v>2503025206169</v>
      </c>
      <c r="C141" s="67" t="s">
        <v>163</v>
      </c>
      <c r="D141" s="67" t="s">
        <v>164</v>
      </c>
      <c r="E141" s="68">
        <v>45701</v>
      </c>
    </row>
    <row r="142" spans="2:5" ht="30" customHeight="1">
      <c r="B142" s="66">
        <v>2503025206238</v>
      </c>
      <c r="C142" s="67" t="s">
        <v>163</v>
      </c>
      <c r="D142" s="67" t="s">
        <v>164</v>
      </c>
      <c r="E142" s="68">
        <v>45702</v>
      </c>
    </row>
    <row r="143" spans="2:5" ht="30" customHeight="1">
      <c r="B143" s="66">
        <v>2503025206281</v>
      </c>
      <c r="C143" s="67" t="s">
        <v>163</v>
      </c>
      <c r="D143" s="67" t="s">
        <v>164</v>
      </c>
      <c r="E143" s="68">
        <v>45703</v>
      </c>
    </row>
    <row r="144" spans="2:5" ht="30" customHeight="1">
      <c r="B144" s="66">
        <v>2503025206282</v>
      </c>
      <c r="C144" s="67" t="s">
        <v>163</v>
      </c>
      <c r="D144" s="67" t="s">
        <v>164</v>
      </c>
      <c r="E144" s="68">
        <v>45703</v>
      </c>
    </row>
    <row r="145" spans="2:5" ht="30" customHeight="1">
      <c r="B145" s="66">
        <v>2503025206288</v>
      </c>
      <c r="C145" s="67" t="s">
        <v>163</v>
      </c>
      <c r="D145" s="67" t="s">
        <v>164</v>
      </c>
      <c r="E145" s="68">
        <v>45703</v>
      </c>
    </row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conditionalFormatting sqref="I21:BB21">
    <cfRule type="colorScale" priority="423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6" priority="18" operator="greaterThan">
      <formula>95%</formula>
    </cfRule>
    <cfRule type="cellIs" dxfId="15" priority="19" operator="greaterThanOrEqual">
      <formula>90%</formula>
    </cfRule>
    <cfRule type="cellIs" dxfId="14" priority="20" operator="lessThan">
      <formula>89.99%</formula>
    </cfRule>
  </conditionalFormatting>
  <conditionalFormatting sqref="BC13">
    <cfRule type="cellIs" dxfId="13" priority="15" operator="greaterThan">
      <formula>95%</formula>
    </cfRule>
    <cfRule type="cellIs" dxfId="12" priority="16" operator="greaterThanOrEqual">
      <formula>90%</formula>
    </cfRule>
    <cfRule type="cellIs" dxfId="11" priority="17" operator="lessThan">
      <formula>89.99%</formula>
    </cfRule>
  </conditionalFormatting>
  <conditionalFormatting sqref="BC16">
    <cfRule type="cellIs" dxfId="10" priority="12" operator="greaterThan">
      <formula>95%</formula>
    </cfRule>
    <cfRule type="cellIs" dxfId="9" priority="13" operator="greaterThanOrEqual">
      <formula>90%</formula>
    </cfRule>
    <cfRule type="cellIs" dxfId="8" priority="14" operator="lessThan">
      <formula>89.99%</formula>
    </cfRule>
  </conditionalFormatting>
  <conditionalFormatting sqref="BC19">
    <cfRule type="cellIs" dxfId="7" priority="9" operator="greaterThan">
      <formula>95%</formula>
    </cfRule>
    <cfRule type="cellIs" dxfId="6" priority="10" operator="greaterThanOrEqual">
      <formula>90%</formula>
    </cfRule>
    <cfRule type="cellIs" dxfId="5" priority="11" operator="lessThan">
      <formula>89.99%</formula>
    </cfRule>
  </conditionalFormatting>
  <conditionalFormatting sqref="BC22">
    <cfRule type="cellIs" dxfId="4" priority="1" operator="greaterThanOrEqual">
      <formula>100%</formula>
    </cfRule>
    <cfRule type="cellIs" dxfId="3" priority="2" operator="lessThan">
      <formula>99.99%</formula>
    </cfRule>
  </conditionalFormatting>
  <conditionalFormatting sqref="BC25">
    <cfRule type="cellIs" dxfId="2" priority="3" operator="greaterThan">
      <formula>95%</formula>
    </cfRule>
    <cfRule type="cellIs" dxfId="1" priority="4" operator="greaterThanOrEqual">
      <formula>90%</formula>
    </cfRule>
    <cfRule type="cellIs" dxfId="0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O38"/>
  <sheetViews>
    <sheetView showGridLines="0" topLeftCell="A26" zoomScale="92" zoomScaleNormal="92" workbookViewId="0">
      <selection activeCell="E32" sqref="E32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">
        <v>58</v>
      </c>
      <c r="J9" s="31" t="s">
        <v>59</v>
      </c>
      <c r="K9" s="31" t="s">
        <v>60</v>
      </c>
      <c r="L9" s="31" t="s">
        <v>61</v>
      </c>
      <c r="M9" s="31" t="s">
        <v>62</v>
      </c>
      <c r="N9" s="31" t="s">
        <v>63</v>
      </c>
      <c r="O9" s="31" t="s">
        <v>64</v>
      </c>
      <c r="P9" s="31" t="s">
        <v>65</v>
      </c>
      <c r="Q9" s="31" t="s">
        <v>66</v>
      </c>
      <c r="R9" s="31" t="s">
        <v>67</v>
      </c>
      <c r="S9" s="31" t="s">
        <v>68</v>
      </c>
      <c r="T9" s="31" t="s">
        <v>69</v>
      </c>
      <c r="U9" s="31" t="s">
        <v>70</v>
      </c>
      <c r="V9" s="31" t="s">
        <v>71</v>
      </c>
      <c r="W9" s="31" t="s">
        <v>72</v>
      </c>
      <c r="X9" s="31" t="s">
        <v>73</v>
      </c>
      <c r="Y9" s="31" t="s">
        <v>74</v>
      </c>
      <c r="Z9" s="31" t="s">
        <v>75</v>
      </c>
      <c r="AA9" s="31" t="s">
        <v>76</v>
      </c>
      <c r="AB9" s="31" t="s">
        <v>77</v>
      </c>
      <c r="AC9" s="31" t="s">
        <v>78</v>
      </c>
      <c r="AD9" s="31" t="s">
        <v>79</v>
      </c>
      <c r="AE9" s="31" t="s">
        <v>80</v>
      </c>
      <c r="AF9" s="31" t="s">
        <v>81</v>
      </c>
      <c r="AG9" s="31" t="s">
        <v>82</v>
      </c>
      <c r="AH9" s="31" t="s">
        <v>83</v>
      </c>
      <c r="AI9" s="31" t="s">
        <v>84</v>
      </c>
      <c r="AJ9" s="31" t="s">
        <v>85</v>
      </c>
      <c r="AK9" s="31" t="s">
        <v>86</v>
      </c>
      <c r="AL9" s="31" t="s">
        <v>87</v>
      </c>
      <c r="AM9" s="31" t="s">
        <v>88</v>
      </c>
      <c r="AN9" s="31" t="s">
        <v>89</v>
      </c>
      <c r="AO9" s="31" t="s">
        <v>90</v>
      </c>
      <c r="AP9" s="31" t="s">
        <v>91</v>
      </c>
      <c r="AQ9" s="31" t="s">
        <v>92</v>
      </c>
      <c r="AR9" s="31" t="s">
        <v>93</v>
      </c>
      <c r="AS9" s="31" t="s">
        <v>94</v>
      </c>
      <c r="AT9" s="31" t="s">
        <v>95</v>
      </c>
      <c r="AU9" s="31" t="s">
        <v>96</v>
      </c>
      <c r="AV9" s="31" t="s">
        <v>97</v>
      </c>
      <c r="AW9" s="31" t="s">
        <v>98</v>
      </c>
      <c r="AX9" s="31" t="s">
        <v>99</v>
      </c>
      <c r="AY9" s="31" t="s">
        <v>100</v>
      </c>
      <c r="AZ9" s="31" t="s">
        <v>101</v>
      </c>
      <c r="BA9" s="31" t="s">
        <v>102</v>
      </c>
      <c r="BB9" s="31" t="s">
        <v>103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35</v>
      </c>
      <c r="K10" s="26">
        <v>28</v>
      </c>
      <c r="L10" s="26">
        <v>29</v>
      </c>
      <c r="M10" s="26">
        <v>26</v>
      </c>
      <c r="N10" s="26">
        <v>27</v>
      </c>
      <c r="O10" s="26">
        <v>41</v>
      </c>
      <c r="P10" s="26">
        <v>40</v>
      </c>
      <c r="Q10" s="26">
        <v>33</v>
      </c>
      <c r="R10" s="26">
        <v>27</v>
      </c>
      <c r="S10" s="26">
        <v>37</v>
      </c>
      <c r="T10" s="26">
        <v>43</v>
      </c>
      <c r="U10" s="26">
        <v>31</v>
      </c>
      <c r="V10" s="26">
        <v>41</v>
      </c>
      <c r="W10" s="26">
        <v>44</v>
      </c>
      <c r="X10" s="26">
        <v>43</v>
      </c>
      <c r="Y10" s="26">
        <v>30</v>
      </c>
      <c r="Z10" s="26">
        <v>10</v>
      </c>
      <c r="AA10" s="26">
        <v>4</v>
      </c>
      <c r="AB10" s="26">
        <v>25</v>
      </c>
      <c r="AC10" s="26">
        <v>76</v>
      </c>
      <c r="AD10" s="26">
        <v>73</v>
      </c>
      <c r="AE10" s="26">
        <v>69</v>
      </c>
      <c r="AF10" s="26">
        <v>81</v>
      </c>
      <c r="AG10" s="26">
        <v>74</v>
      </c>
      <c r="AH10" s="26">
        <v>26</v>
      </c>
      <c r="AI10" s="26">
        <v>21</v>
      </c>
      <c r="AJ10" s="26">
        <v>25</v>
      </c>
      <c r="AK10" s="26">
        <v>29</v>
      </c>
      <c r="AL10" s="26">
        <v>1</v>
      </c>
      <c r="AM10" s="26">
        <v>9</v>
      </c>
      <c r="AN10" s="26">
        <v>9</v>
      </c>
      <c r="AO10" s="26">
        <v>11</v>
      </c>
      <c r="AP10" s="26">
        <v>11</v>
      </c>
      <c r="AQ10" s="26">
        <v>3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IFERROR(SUM(I10:BB10)/SUM(I11:BB11),0)</f>
        <v>1.0002698569758028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35</v>
      </c>
      <c r="K11" s="39">
        <v>28</v>
      </c>
      <c r="L11" s="39">
        <v>29</v>
      </c>
      <c r="M11" s="39">
        <v>26</v>
      </c>
      <c r="N11" s="39">
        <v>27</v>
      </c>
      <c r="O11" s="39">
        <v>41</v>
      </c>
      <c r="P11" s="39">
        <v>40</v>
      </c>
      <c r="Q11" s="39">
        <v>33</v>
      </c>
      <c r="R11" s="39">
        <v>27</v>
      </c>
      <c r="S11" s="39">
        <v>37</v>
      </c>
      <c r="T11" s="39">
        <v>43</v>
      </c>
      <c r="U11" s="39">
        <v>31</v>
      </c>
      <c r="V11" s="39">
        <v>41</v>
      </c>
      <c r="W11" s="39">
        <v>44</v>
      </c>
      <c r="X11" s="39">
        <v>43</v>
      </c>
      <c r="Y11" s="39">
        <v>30</v>
      </c>
      <c r="Z11" s="39">
        <v>10</v>
      </c>
      <c r="AA11" s="39">
        <v>4</v>
      </c>
      <c r="AB11" s="39">
        <v>25</v>
      </c>
      <c r="AC11" s="39">
        <v>76</v>
      </c>
      <c r="AD11" s="39">
        <v>73</v>
      </c>
      <c r="AE11" s="39">
        <v>69</v>
      </c>
      <c r="AF11" s="39">
        <v>81</v>
      </c>
      <c r="AG11" s="39">
        <v>74</v>
      </c>
      <c r="AH11" s="39">
        <v>26</v>
      </c>
      <c r="AI11" s="39">
        <v>21</v>
      </c>
      <c r="AJ11" s="39">
        <v>25</v>
      </c>
      <c r="AK11" s="39">
        <v>29</v>
      </c>
      <c r="AL11" s="39">
        <v>0.7</v>
      </c>
      <c r="AM11" s="39">
        <v>9</v>
      </c>
      <c r="AN11" s="39">
        <v>9</v>
      </c>
      <c r="AO11" s="39">
        <v>11</v>
      </c>
      <c r="AP11" s="39">
        <v>11</v>
      </c>
      <c r="AQ11" s="39">
        <v>3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356</v>
      </c>
      <c r="K13" s="26">
        <v>279</v>
      </c>
      <c r="L13" s="26">
        <v>290</v>
      </c>
      <c r="M13" s="26">
        <v>364</v>
      </c>
      <c r="N13" s="26">
        <v>276</v>
      </c>
      <c r="O13" s="26">
        <v>407</v>
      </c>
      <c r="P13" s="26">
        <v>394</v>
      </c>
      <c r="Q13" s="26">
        <v>337</v>
      </c>
      <c r="R13" s="26">
        <v>271</v>
      </c>
      <c r="S13" s="26">
        <v>373</v>
      </c>
      <c r="T13" s="26">
        <v>437</v>
      </c>
      <c r="U13" s="26">
        <v>314</v>
      </c>
      <c r="V13" s="26">
        <v>414</v>
      </c>
      <c r="W13" s="26">
        <v>446</v>
      </c>
      <c r="X13" s="26">
        <v>438</v>
      </c>
      <c r="Y13" s="26">
        <v>301</v>
      </c>
      <c r="Z13" s="26">
        <v>107</v>
      </c>
      <c r="AA13" s="26">
        <v>44</v>
      </c>
      <c r="AB13" s="26">
        <v>250</v>
      </c>
      <c r="AC13" s="26">
        <v>761</v>
      </c>
      <c r="AD13" s="26">
        <v>731</v>
      </c>
      <c r="AE13" s="26">
        <v>695</v>
      </c>
      <c r="AF13" s="60">
        <v>813</v>
      </c>
      <c r="AG13" s="60">
        <v>745</v>
      </c>
      <c r="AH13" s="60">
        <v>260</v>
      </c>
      <c r="AI13" s="60">
        <v>213</v>
      </c>
      <c r="AJ13" s="26">
        <v>259</v>
      </c>
      <c r="AK13" s="26">
        <v>291</v>
      </c>
      <c r="AL13" s="26">
        <v>7</v>
      </c>
      <c r="AM13" s="26">
        <v>95</v>
      </c>
      <c r="AN13" s="26">
        <v>88</v>
      </c>
      <c r="AO13" s="26">
        <v>100</v>
      </c>
      <c r="AP13" s="26">
        <v>107</v>
      </c>
      <c r="AQ13" s="26">
        <v>25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0.99840792499557762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358</v>
      </c>
      <c r="K14" s="39">
        <v>279</v>
      </c>
      <c r="L14" s="39">
        <v>291</v>
      </c>
      <c r="M14" s="39">
        <v>366</v>
      </c>
      <c r="N14" s="39">
        <v>277</v>
      </c>
      <c r="O14" s="39">
        <v>408</v>
      </c>
      <c r="P14" s="39">
        <v>396</v>
      </c>
      <c r="Q14" s="39">
        <v>337</v>
      </c>
      <c r="R14" s="39">
        <v>272</v>
      </c>
      <c r="S14" s="39">
        <v>373</v>
      </c>
      <c r="T14" s="39">
        <v>438</v>
      </c>
      <c r="U14" s="39">
        <v>315</v>
      </c>
      <c r="V14" s="39">
        <v>414</v>
      </c>
      <c r="W14" s="39">
        <v>446</v>
      </c>
      <c r="X14" s="39">
        <v>438</v>
      </c>
      <c r="Y14" s="39">
        <v>301</v>
      </c>
      <c r="Z14" s="39">
        <v>109</v>
      </c>
      <c r="AA14" s="39">
        <v>44</v>
      </c>
      <c r="AB14" s="39">
        <v>250</v>
      </c>
      <c r="AC14" s="39">
        <v>763</v>
      </c>
      <c r="AD14" s="39">
        <v>731</v>
      </c>
      <c r="AE14" s="39">
        <v>695</v>
      </c>
      <c r="AF14" s="39">
        <v>814</v>
      </c>
      <c r="AG14" s="39">
        <v>746</v>
      </c>
      <c r="AH14" s="39">
        <v>260</v>
      </c>
      <c r="AI14" s="39">
        <v>213</v>
      </c>
      <c r="AJ14" s="39">
        <v>259</v>
      </c>
      <c r="AK14" s="39">
        <v>291</v>
      </c>
      <c r="AL14" s="39">
        <v>7</v>
      </c>
      <c r="AM14" s="39">
        <v>95</v>
      </c>
      <c r="AN14" s="39">
        <v>88</v>
      </c>
      <c r="AO14" s="39">
        <v>100</v>
      </c>
      <c r="AP14" s="39">
        <v>107</v>
      </c>
      <c r="AQ14" s="39">
        <v>25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381</v>
      </c>
      <c r="K19" s="26">
        <v>348</v>
      </c>
      <c r="L19" s="26">
        <v>210</v>
      </c>
      <c r="M19" s="26">
        <v>439</v>
      </c>
      <c r="N19" s="26">
        <v>271</v>
      </c>
      <c r="O19" s="26">
        <v>374</v>
      </c>
      <c r="P19" s="26">
        <v>327</v>
      </c>
      <c r="Q19" s="26">
        <v>453</v>
      </c>
      <c r="R19" s="26">
        <v>259</v>
      </c>
      <c r="S19" s="26">
        <v>377</v>
      </c>
      <c r="T19" s="26">
        <v>378</v>
      </c>
      <c r="U19" s="26">
        <v>276</v>
      </c>
      <c r="V19" s="26">
        <v>497</v>
      </c>
      <c r="W19" s="26">
        <v>259</v>
      </c>
      <c r="X19" s="26">
        <v>626</v>
      </c>
      <c r="Y19" s="26">
        <v>361</v>
      </c>
      <c r="Z19" s="26">
        <v>127</v>
      </c>
      <c r="AA19" s="26">
        <v>18</v>
      </c>
      <c r="AB19" s="26">
        <v>111</v>
      </c>
      <c r="AC19" s="26">
        <v>503</v>
      </c>
      <c r="AD19" s="26">
        <v>859</v>
      </c>
      <c r="AE19" s="26">
        <v>572</v>
      </c>
      <c r="AF19" s="26">
        <v>636</v>
      </c>
      <c r="AG19" s="26">
        <v>566</v>
      </c>
      <c r="AH19" s="26">
        <v>0</v>
      </c>
      <c r="AI19" s="26">
        <v>829</v>
      </c>
      <c r="AJ19" s="26">
        <v>601</v>
      </c>
      <c r="AK19" s="26">
        <v>317</v>
      </c>
      <c r="AL19" s="26">
        <v>0</v>
      </c>
      <c r="AM19" s="26">
        <v>190</v>
      </c>
      <c r="AN19" s="26">
        <v>104</v>
      </c>
      <c r="AO19" s="26">
        <v>81</v>
      </c>
      <c r="AP19" s="26">
        <v>84</v>
      </c>
      <c r="AQ19" s="26">
        <v>12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381</v>
      </c>
      <c r="K20" s="39">
        <v>348</v>
      </c>
      <c r="L20" s="39">
        <v>210</v>
      </c>
      <c r="M20" s="39">
        <v>439</v>
      </c>
      <c r="N20" s="39">
        <v>271</v>
      </c>
      <c r="O20" s="39">
        <v>374</v>
      </c>
      <c r="P20" s="39">
        <v>327</v>
      </c>
      <c r="Q20" s="39">
        <v>453</v>
      </c>
      <c r="R20" s="39">
        <v>259</v>
      </c>
      <c r="S20" s="39">
        <v>377</v>
      </c>
      <c r="T20" s="39">
        <v>378</v>
      </c>
      <c r="U20" s="39">
        <v>276</v>
      </c>
      <c r="V20" s="39">
        <v>497</v>
      </c>
      <c r="W20" s="39">
        <v>259</v>
      </c>
      <c r="X20" s="39">
        <v>626</v>
      </c>
      <c r="Y20" s="39">
        <v>361</v>
      </c>
      <c r="Z20" s="39">
        <v>127</v>
      </c>
      <c r="AA20" s="39">
        <v>18</v>
      </c>
      <c r="AB20" s="39">
        <v>111</v>
      </c>
      <c r="AC20" s="39">
        <v>503</v>
      </c>
      <c r="AD20" s="39">
        <v>859</v>
      </c>
      <c r="AE20" s="39">
        <v>572</v>
      </c>
      <c r="AF20" s="39">
        <v>636</v>
      </c>
      <c r="AG20" s="39">
        <v>566</v>
      </c>
      <c r="AH20" s="39">
        <v>0</v>
      </c>
      <c r="AI20" s="39">
        <v>829</v>
      </c>
      <c r="AJ20" s="39">
        <v>601</v>
      </c>
      <c r="AK20" s="39">
        <v>317</v>
      </c>
      <c r="AL20" s="39">
        <v>0</v>
      </c>
      <c r="AM20" s="39">
        <v>190</v>
      </c>
      <c r="AN20" s="39">
        <v>104</v>
      </c>
      <c r="AO20" s="39">
        <v>81</v>
      </c>
      <c r="AP20" s="39">
        <v>84</v>
      </c>
      <c r="AQ20" s="39">
        <v>12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670</v>
      </c>
      <c r="K22" s="26">
        <v>706</v>
      </c>
      <c r="L22" s="26">
        <v>569</v>
      </c>
      <c r="M22" s="26">
        <v>763</v>
      </c>
      <c r="N22" s="26">
        <v>646</v>
      </c>
      <c r="O22" s="26">
        <v>710</v>
      </c>
      <c r="P22" s="26">
        <v>673</v>
      </c>
      <c r="Q22" s="26">
        <v>730</v>
      </c>
      <c r="R22" s="26">
        <v>668</v>
      </c>
      <c r="S22" s="26">
        <v>707</v>
      </c>
      <c r="T22" s="26">
        <v>727</v>
      </c>
      <c r="U22" s="26">
        <v>639</v>
      </c>
      <c r="V22" s="26">
        <v>771</v>
      </c>
      <c r="W22" s="26">
        <v>628</v>
      </c>
      <c r="X22" s="26">
        <v>853</v>
      </c>
      <c r="Y22" s="26">
        <v>735</v>
      </c>
      <c r="Z22" s="26">
        <v>574</v>
      </c>
      <c r="AA22" s="26">
        <v>525</v>
      </c>
      <c r="AB22" s="26">
        <v>530</v>
      </c>
      <c r="AC22" s="26">
        <v>783</v>
      </c>
      <c r="AD22" s="26">
        <v>1053</v>
      </c>
      <c r="AE22" s="26">
        <v>895</v>
      </c>
      <c r="AF22" s="26">
        <v>865</v>
      </c>
      <c r="AG22" s="26">
        <v>640</v>
      </c>
      <c r="AH22" s="26">
        <v>564</v>
      </c>
      <c r="AI22" s="26">
        <v>920</v>
      </c>
      <c r="AJ22" s="26">
        <v>650</v>
      </c>
      <c r="AK22" s="26">
        <v>643</v>
      </c>
      <c r="AL22" s="26">
        <v>601</v>
      </c>
      <c r="AM22" s="26">
        <v>484</v>
      </c>
      <c r="AN22" s="26">
        <v>407</v>
      </c>
      <c r="AO22" s="26">
        <v>365</v>
      </c>
      <c r="AP22" s="26">
        <v>297</v>
      </c>
      <c r="AQ22" s="26">
        <v>129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670</v>
      </c>
      <c r="K23" s="39">
        <v>706</v>
      </c>
      <c r="L23" s="39">
        <v>569</v>
      </c>
      <c r="M23" s="39">
        <v>763</v>
      </c>
      <c r="N23" s="39">
        <v>646</v>
      </c>
      <c r="O23" s="39">
        <v>710</v>
      </c>
      <c r="P23" s="39">
        <v>673</v>
      </c>
      <c r="Q23" s="39">
        <v>730</v>
      </c>
      <c r="R23" s="39">
        <v>668</v>
      </c>
      <c r="S23" s="39">
        <v>707</v>
      </c>
      <c r="T23" s="39">
        <v>727</v>
      </c>
      <c r="U23" s="39">
        <v>639</v>
      </c>
      <c r="V23" s="39">
        <v>771</v>
      </c>
      <c r="W23" s="39">
        <v>628</v>
      </c>
      <c r="X23" s="39">
        <v>853</v>
      </c>
      <c r="Y23" s="39">
        <v>735</v>
      </c>
      <c r="Z23" s="39">
        <v>574</v>
      </c>
      <c r="AA23" s="39">
        <v>525</v>
      </c>
      <c r="AB23" s="39">
        <v>530</v>
      </c>
      <c r="AC23" s="39">
        <v>783</v>
      </c>
      <c r="AD23" s="39">
        <v>1053</v>
      </c>
      <c r="AE23" s="39">
        <v>895</v>
      </c>
      <c r="AF23" s="39">
        <v>865</v>
      </c>
      <c r="AG23" s="39">
        <v>640</v>
      </c>
      <c r="AH23" s="39">
        <v>564</v>
      </c>
      <c r="AI23" s="39">
        <v>920</v>
      </c>
      <c r="AJ23" s="39">
        <v>650</v>
      </c>
      <c r="AK23" s="39">
        <v>643</v>
      </c>
      <c r="AL23" s="39">
        <v>601</v>
      </c>
      <c r="AM23" s="39">
        <v>484</v>
      </c>
      <c r="AN23" s="39">
        <v>407</v>
      </c>
      <c r="AO23" s="39">
        <v>365</v>
      </c>
      <c r="AP23" s="39">
        <v>297</v>
      </c>
      <c r="AQ23" s="39">
        <v>129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400</v>
      </c>
      <c r="K25" s="26">
        <v>312</v>
      </c>
      <c r="L25" s="26">
        <v>347</v>
      </c>
      <c r="M25" s="26">
        <v>245</v>
      </c>
      <c r="N25" s="26">
        <v>388</v>
      </c>
      <c r="O25" s="26">
        <v>310</v>
      </c>
      <c r="P25" s="26">
        <v>357</v>
      </c>
      <c r="Q25" s="26">
        <v>396</v>
      </c>
      <c r="R25" s="26">
        <v>321</v>
      </c>
      <c r="S25" s="26">
        <v>338</v>
      </c>
      <c r="T25" s="26">
        <v>358</v>
      </c>
      <c r="U25" s="26">
        <v>364</v>
      </c>
      <c r="V25" s="26">
        <v>364</v>
      </c>
      <c r="W25" s="26">
        <v>402</v>
      </c>
      <c r="X25" s="26">
        <v>400</v>
      </c>
      <c r="Y25" s="26">
        <v>479</v>
      </c>
      <c r="Z25" s="26">
        <v>288</v>
      </c>
      <c r="AA25" s="26">
        <v>64</v>
      </c>
      <c r="AB25" s="26">
        <v>106</v>
      </c>
      <c r="AC25" s="26">
        <v>250</v>
      </c>
      <c r="AD25" s="26">
        <v>589</v>
      </c>
      <c r="AE25" s="26">
        <v>730</v>
      </c>
      <c r="AF25" s="26">
        <v>666</v>
      </c>
      <c r="AG25" s="26">
        <v>786</v>
      </c>
      <c r="AH25" s="26">
        <v>76</v>
      </c>
      <c r="AI25" s="26">
        <v>473</v>
      </c>
      <c r="AJ25" s="26">
        <v>836</v>
      </c>
      <c r="AK25" s="26">
        <v>324</v>
      </c>
      <c r="AL25" s="26">
        <v>42</v>
      </c>
      <c r="AM25" s="26">
        <v>307</v>
      </c>
      <c r="AN25" s="26">
        <v>181</v>
      </c>
      <c r="AO25" s="26">
        <v>123</v>
      </c>
      <c r="AP25" s="26">
        <v>146</v>
      </c>
      <c r="AQ25" s="26">
        <v>32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0.99991526141852383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400</v>
      </c>
      <c r="K26" s="39">
        <v>312</v>
      </c>
      <c r="L26" s="39">
        <v>347</v>
      </c>
      <c r="M26" s="39">
        <v>245</v>
      </c>
      <c r="N26" s="39">
        <v>388</v>
      </c>
      <c r="O26" s="39">
        <v>310</v>
      </c>
      <c r="P26" s="39">
        <v>357</v>
      </c>
      <c r="Q26" s="39">
        <v>396</v>
      </c>
      <c r="R26" s="39">
        <v>321</v>
      </c>
      <c r="S26" s="39">
        <v>338</v>
      </c>
      <c r="T26" s="39">
        <v>358</v>
      </c>
      <c r="U26" s="39">
        <v>364</v>
      </c>
      <c r="V26" s="39">
        <v>364</v>
      </c>
      <c r="W26" s="39">
        <v>402</v>
      </c>
      <c r="X26" s="39">
        <v>400</v>
      </c>
      <c r="Y26" s="39">
        <v>479</v>
      </c>
      <c r="Z26" s="39">
        <v>288</v>
      </c>
      <c r="AA26" s="39">
        <v>64</v>
      </c>
      <c r="AB26" s="39">
        <v>106</v>
      </c>
      <c r="AC26" s="39">
        <v>250</v>
      </c>
      <c r="AD26" s="39">
        <v>590</v>
      </c>
      <c r="AE26" s="39">
        <v>730</v>
      </c>
      <c r="AF26" s="39">
        <v>666</v>
      </c>
      <c r="AG26" s="39">
        <v>786</v>
      </c>
      <c r="AH26" s="39">
        <v>76</v>
      </c>
      <c r="AI26" s="39">
        <v>473</v>
      </c>
      <c r="AJ26" s="39">
        <v>836</v>
      </c>
      <c r="AK26" s="39">
        <v>324</v>
      </c>
      <c r="AL26" s="39">
        <v>42</v>
      </c>
      <c r="AM26" s="39">
        <v>307</v>
      </c>
      <c r="AN26" s="39">
        <v>181</v>
      </c>
      <c r="AO26" s="39">
        <v>123</v>
      </c>
      <c r="AP26" s="39">
        <v>146</v>
      </c>
      <c r="AQ26" s="39">
        <v>32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42" customHeight="1" thickTop="1">
      <c r="B36" s="129" t="s">
        <v>112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50.1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B36:G37"/>
    <mergeCell ref="H36:M37"/>
    <mergeCell ref="BC25:BC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  <mergeCell ref="G22:G23"/>
    <mergeCell ref="C22:C23"/>
    <mergeCell ref="A24:BC24"/>
    <mergeCell ref="A25:A26"/>
    <mergeCell ref="B25:B26"/>
    <mergeCell ref="A22:A23"/>
    <mergeCell ref="B22:B23"/>
    <mergeCell ref="D22:D23"/>
    <mergeCell ref="E22:E23"/>
    <mergeCell ref="F22:F23"/>
    <mergeCell ref="A19:A20"/>
    <mergeCell ref="B19:B20"/>
    <mergeCell ref="D19:D20"/>
    <mergeCell ref="BC22:BC23"/>
    <mergeCell ref="A16:A17"/>
    <mergeCell ref="B16:B17"/>
    <mergeCell ref="D16:D17"/>
    <mergeCell ref="E16:E17"/>
    <mergeCell ref="F16:F17"/>
    <mergeCell ref="G16:G17"/>
    <mergeCell ref="C16:C17"/>
    <mergeCell ref="C19:C20"/>
    <mergeCell ref="A18:BC18"/>
    <mergeCell ref="E19:E20"/>
    <mergeCell ref="F19:F20"/>
    <mergeCell ref="BC16:BC17"/>
    <mergeCell ref="BC19:BC20"/>
    <mergeCell ref="B13:B14"/>
    <mergeCell ref="D13:D14"/>
    <mergeCell ref="E13:E14"/>
    <mergeCell ref="F13:F14"/>
    <mergeCell ref="G13:G14"/>
    <mergeCell ref="G19:G20"/>
    <mergeCell ref="C10:C11"/>
    <mergeCell ref="C13:C14"/>
    <mergeCell ref="A12:BC12"/>
    <mergeCell ref="A15:BC15"/>
    <mergeCell ref="BC10:BC11"/>
    <mergeCell ref="BC13:BC14"/>
    <mergeCell ref="A13:A14"/>
    <mergeCell ref="A10:A11"/>
    <mergeCell ref="B10:B11"/>
    <mergeCell ref="D10:D11"/>
    <mergeCell ref="E10:E11"/>
    <mergeCell ref="F10:F11"/>
    <mergeCell ref="G10:G11"/>
    <mergeCell ref="A1:BC1"/>
    <mergeCell ref="F2:G2"/>
    <mergeCell ref="A6:A9"/>
    <mergeCell ref="B6:H6"/>
    <mergeCell ref="BC6:BC9"/>
    <mergeCell ref="B7:D7"/>
    <mergeCell ref="E7:H7"/>
    <mergeCell ref="A4:BC4"/>
    <mergeCell ref="A5:BC5"/>
    <mergeCell ref="I6:BB6"/>
    <mergeCell ref="I7:BB7"/>
    <mergeCell ref="B8:BB8"/>
  </mergeCells>
  <phoneticPr fontId="29" type="noConversion"/>
  <conditionalFormatting sqref="BC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BC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BC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BC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BC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BC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conditionalFormatting sqref="I21:BB21">
    <cfRule type="colorScale" priority="424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O38"/>
  <sheetViews>
    <sheetView showGridLines="0" topLeftCell="A32" zoomScaleNormal="100" workbookViewId="0">
      <selection activeCell="C38" sqref="C38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_xlfn.SINGLE('PANEL DE CONTROL DISTRITAL'!A1)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56" t="str">
        <f>'PANEL DE CONTROL DISTRITAL'!A6</f>
        <v>Número</v>
      </c>
      <c r="B6" s="116" t="str">
        <f>'PANEL DE CONTROL DISTRITAL'!B6</f>
        <v xml:space="preserve">PROCESOS SUSTANTIVOS E INDICADORES </v>
      </c>
      <c r="C6" s="117"/>
      <c r="D6" s="117"/>
      <c r="E6" s="117"/>
      <c r="F6" s="117"/>
      <c r="G6" s="117"/>
      <c r="H6" s="159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60" t="s">
        <v>57</v>
      </c>
    </row>
    <row r="7" spans="1:67" ht="17.25" customHeight="1" thickTop="1" thickBot="1">
      <c r="A7" s="157"/>
      <c r="B7" s="116" t="str">
        <f>'PANEL DE CONTROL DISTRITAL'!B7</f>
        <v>DESCRIPCIÓN</v>
      </c>
      <c r="C7" s="117"/>
      <c r="D7" s="159"/>
      <c r="E7" s="116" t="str">
        <f>'PANEL DE CONTROL DISTRITAL'!E7</f>
        <v>MEDICIÓN</v>
      </c>
      <c r="F7" s="117"/>
      <c r="G7" s="117"/>
      <c r="H7" s="159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61"/>
    </row>
    <row r="8" spans="1:67" ht="5.25" customHeight="1" thickTop="1" thickBot="1">
      <c r="A8" s="15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61"/>
    </row>
    <row r="9" spans="1:67" s="2" customFormat="1" ht="29.25" customHeight="1" thickTop="1" thickBot="1">
      <c r="A9" s="158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62"/>
    </row>
    <row r="10" spans="1:67" s="2" customFormat="1" ht="50.1" customHeight="1" thickTop="1" thickBot="1">
      <c r="A10" s="146">
        <f>'PANEL DE CONTROL DISTRITAL'!A9</f>
        <v>1</v>
      </c>
      <c r="B10" s="148" t="str">
        <f>'PANEL DE CONTROL DISTRITAL'!B9</f>
        <v>ENTREVISTA</v>
      </c>
      <c r="C10" s="150" t="str">
        <f>'PANEL DE CONTROL DISTRITAL'!C9</f>
        <v xml:space="preserve"> Auxiliar de Atención Ciudadana</v>
      </c>
      <c r="D10" s="152" t="str">
        <f>'PANEL DE CONTROL DISTRITAL'!D9</f>
        <v>Fichas requisitadas correctamente=</v>
      </c>
      <c r="E10" s="150" t="str">
        <f>'PANEL DE CONTROL DISTRITAL'!E9</f>
        <v>(Fichas requisitadas correctamente / Fichas revisadas en la muestra del 10%) x 100</v>
      </c>
      <c r="F10" s="154" t="str">
        <f>'PANEL DE CONTROL DISTRITAL'!F9</f>
        <v>Semanal (remesa)</v>
      </c>
      <c r="G10" s="141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5</v>
      </c>
      <c r="K10" s="26">
        <v>4</v>
      </c>
      <c r="L10" s="26">
        <v>4</v>
      </c>
      <c r="M10" s="26">
        <v>4</v>
      </c>
      <c r="N10" s="26">
        <v>4</v>
      </c>
      <c r="O10" s="26">
        <v>4</v>
      </c>
      <c r="P10" s="26">
        <v>5</v>
      </c>
      <c r="Q10" s="26">
        <v>5</v>
      </c>
      <c r="R10" s="26">
        <v>4</v>
      </c>
      <c r="S10" s="26">
        <v>5</v>
      </c>
      <c r="T10" s="26">
        <v>6</v>
      </c>
      <c r="U10" s="26">
        <v>4</v>
      </c>
      <c r="V10" s="26">
        <v>7</v>
      </c>
      <c r="W10" s="26">
        <v>4</v>
      </c>
      <c r="X10" s="26">
        <v>7</v>
      </c>
      <c r="Y10" s="26">
        <v>5</v>
      </c>
      <c r="Z10" s="26">
        <v>2</v>
      </c>
      <c r="AA10" s="26">
        <v>1</v>
      </c>
      <c r="AB10" s="26">
        <v>4</v>
      </c>
      <c r="AC10" s="26">
        <v>11</v>
      </c>
      <c r="AD10" s="26">
        <v>12</v>
      </c>
      <c r="AE10" s="26">
        <v>11</v>
      </c>
      <c r="AF10" s="26">
        <v>10</v>
      </c>
      <c r="AG10" s="26">
        <v>11</v>
      </c>
      <c r="AH10" s="26">
        <v>4</v>
      </c>
      <c r="AI10" s="26">
        <v>4</v>
      </c>
      <c r="AJ10" s="26">
        <v>6</v>
      </c>
      <c r="AK10" s="26">
        <v>4</v>
      </c>
      <c r="AL10" s="26">
        <v>0</v>
      </c>
      <c r="AM10" s="26">
        <v>2</v>
      </c>
      <c r="AN10" s="26">
        <v>2</v>
      </c>
      <c r="AO10" s="26">
        <v>1</v>
      </c>
      <c r="AP10" s="26">
        <v>1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IFERROR(SUM(I10:BB10)/SUM(I11:BB11),0)</f>
        <v>1</v>
      </c>
    </row>
    <row r="11" spans="1:67" s="2" customFormat="1" ht="50.1" customHeight="1" thickTop="1" thickBot="1">
      <c r="A11" s="147"/>
      <c r="B11" s="149"/>
      <c r="C11" s="151"/>
      <c r="D11" s="153"/>
      <c r="E11" s="151"/>
      <c r="F11" s="155"/>
      <c r="G11" s="142"/>
      <c r="H11" s="28" t="str">
        <f>'PANEL DE CONTROL DISTRITAL'!H10</f>
        <v>Fichas revisadas en la muestra del 10%</v>
      </c>
      <c r="I11" s="39">
        <v>0</v>
      </c>
      <c r="J11" s="39">
        <v>5</v>
      </c>
      <c r="K11" s="39">
        <v>4</v>
      </c>
      <c r="L11" s="39">
        <v>4</v>
      </c>
      <c r="M11" s="39">
        <v>4</v>
      </c>
      <c r="N11" s="39">
        <v>4</v>
      </c>
      <c r="O11" s="39">
        <v>4</v>
      </c>
      <c r="P11" s="39">
        <v>5</v>
      </c>
      <c r="Q11" s="39">
        <v>5</v>
      </c>
      <c r="R11" s="39">
        <v>4</v>
      </c>
      <c r="S11" s="39">
        <v>5</v>
      </c>
      <c r="T11" s="39">
        <v>6</v>
      </c>
      <c r="U11" s="39">
        <v>4</v>
      </c>
      <c r="V11" s="39">
        <v>7</v>
      </c>
      <c r="W11" s="39">
        <v>4</v>
      </c>
      <c r="X11" s="39">
        <v>7</v>
      </c>
      <c r="Y11" s="39">
        <v>5</v>
      </c>
      <c r="Z11" s="39">
        <v>2</v>
      </c>
      <c r="AA11" s="39">
        <v>1</v>
      </c>
      <c r="AB11" s="39">
        <v>4</v>
      </c>
      <c r="AC11" s="39">
        <v>11</v>
      </c>
      <c r="AD11" s="39">
        <v>12</v>
      </c>
      <c r="AE11" s="39">
        <v>11</v>
      </c>
      <c r="AF11" s="39">
        <v>10</v>
      </c>
      <c r="AG11" s="39">
        <v>11</v>
      </c>
      <c r="AH11" s="39">
        <v>4</v>
      </c>
      <c r="AI11" s="39">
        <v>4</v>
      </c>
      <c r="AJ11" s="39">
        <v>6</v>
      </c>
      <c r="AK11" s="39">
        <v>4</v>
      </c>
      <c r="AL11" s="39">
        <v>0</v>
      </c>
      <c r="AM11" s="39">
        <v>2</v>
      </c>
      <c r="AN11" s="39">
        <v>2</v>
      </c>
      <c r="AO11" s="39">
        <v>1</v>
      </c>
      <c r="AP11" s="39">
        <v>1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5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46">
        <f>'PANEL DE CONTROL DISTRITAL'!A12</f>
        <v>2</v>
      </c>
      <c r="B13" s="148" t="str">
        <f>'PANEL DE CONTROL DISTRITAL'!B12</f>
        <v>TRÁMITE</v>
      </c>
      <c r="C13" s="150" t="str">
        <f>'PANEL DE CONTROL DISTRITAL'!C12</f>
        <v>Operador de Equipo Tecnológico</v>
      </c>
      <c r="D13" s="152" t="str">
        <f>'PANEL DE CONTROL DISTRITAL'!D12</f>
        <v>Trámites exitosos efectivos=</v>
      </c>
      <c r="E13" s="150" t="str">
        <f>'PANEL DE CONTROL DISTRITAL'!E12</f>
        <v>(Número de trámites exitosos / Número de trámites aplicados) x 100</v>
      </c>
      <c r="F13" s="154" t="str">
        <f>'PANEL DE CONTROL DISTRITAL'!F12</f>
        <v>Semanal (remesa)</v>
      </c>
      <c r="G13" s="141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49</v>
      </c>
      <c r="K13" s="26">
        <v>38</v>
      </c>
      <c r="L13" s="26">
        <v>36</v>
      </c>
      <c r="M13" s="26">
        <v>41</v>
      </c>
      <c r="N13" s="26">
        <v>38</v>
      </c>
      <c r="O13" s="26">
        <v>40</v>
      </c>
      <c r="P13" s="26">
        <v>48</v>
      </c>
      <c r="Q13" s="26">
        <v>43</v>
      </c>
      <c r="R13" s="26">
        <v>40</v>
      </c>
      <c r="S13" s="26">
        <v>53</v>
      </c>
      <c r="T13" s="26">
        <v>61</v>
      </c>
      <c r="U13" s="26">
        <v>36</v>
      </c>
      <c r="V13" s="26">
        <v>67</v>
      </c>
      <c r="W13" s="26">
        <v>44</v>
      </c>
      <c r="X13" s="26">
        <v>66</v>
      </c>
      <c r="Y13" s="26">
        <v>48</v>
      </c>
      <c r="Z13" s="26">
        <v>22</v>
      </c>
      <c r="AA13" s="26">
        <v>9</v>
      </c>
      <c r="AB13" s="26">
        <v>36</v>
      </c>
      <c r="AC13" s="26">
        <v>107</v>
      </c>
      <c r="AD13" s="26">
        <v>118</v>
      </c>
      <c r="AE13" s="26">
        <v>105</v>
      </c>
      <c r="AF13" s="26">
        <v>97</v>
      </c>
      <c r="AG13" s="26">
        <v>113</v>
      </c>
      <c r="AH13" s="26">
        <v>44</v>
      </c>
      <c r="AI13" s="26">
        <v>38</v>
      </c>
      <c r="AJ13" s="26">
        <v>59</v>
      </c>
      <c r="AK13" s="26">
        <v>43</v>
      </c>
      <c r="AL13" s="26">
        <v>0</v>
      </c>
      <c r="AM13" s="26">
        <v>15</v>
      </c>
      <c r="AN13" s="26">
        <v>14</v>
      </c>
      <c r="AO13" s="26">
        <v>12</v>
      </c>
      <c r="AP13" s="26">
        <v>12</v>
      </c>
      <c r="AQ13" s="26">
        <v>2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0.99314641744548282</v>
      </c>
    </row>
    <row r="14" spans="1:67" s="3" customFormat="1" ht="50.1" customHeight="1" thickTop="1" thickBot="1">
      <c r="A14" s="147"/>
      <c r="B14" s="149"/>
      <c r="C14" s="151"/>
      <c r="D14" s="153"/>
      <c r="E14" s="151"/>
      <c r="F14" s="155"/>
      <c r="G14" s="142"/>
      <c r="H14" s="28" t="str">
        <f>'PANEL DE CONTROL DISTRITAL'!H13</f>
        <v>Número de trámites aplicados</v>
      </c>
      <c r="I14" s="39">
        <v>0</v>
      </c>
      <c r="J14" s="39">
        <v>49</v>
      </c>
      <c r="K14" s="39">
        <v>38</v>
      </c>
      <c r="L14" s="39">
        <v>36</v>
      </c>
      <c r="M14" s="39">
        <v>42</v>
      </c>
      <c r="N14" s="39">
        <v>38</v>
      </c>
      <c r="O14" s="39">
        <v>40</v>
      </c>
      <c r="P14" s="39">
        <v>48</v>
      </c>
      <c r="Q14" s="39">
        <v>43</v>
      </c>
      <c r="R14" s="39">
        <v>40</v>
      </c>
      <c r="S14" s="39">
        <v>53</v>
      </c>
      <c r="T14" s="39">
        <v>61</v>
      </c>
      <c r="U14" s="39">
        <v>36</v>
      </c>
      <c r="V14" s="39">
        <v>69</v>
      </c>
      <c r="W14" s="39">
        <v>44</v>
      </c>
      <c r="X14" s="39">
        <v>67</v>
      </c>
      <c r="Y14" s="39">
        <v>48</v>
      </c>
      <c r="Z14" s="39">
        <v>22</v>
      </c>
      <c r="AA14" s="39">
        <v>9</v>
      </c>
      <c r="AB14" s="39">
        <v>36</v>
      </c>
      <c r="AC14" s="39">
        <v>107</v>
      </c>
      <c r="AD14" s="39">
        <v>120</v>
      </c>
      <c r="AE14" s="39">
        <v>106</v>
      </c>
      <c r="AF14" s="39">
        <v>98</v>
      </c>
      <c r="AG14" s="39">
        <v>115</v>
      </c>
      <c r="AH14" s="39">
        <v>44</v>
      </c>
      <c r="AI14" s="39">
        <v>39</v>
      </c>
      <c r="AJ14" s="39">
        <v>59</v>
      </c>
      <c r="AK14" s="39">
        <v>43</v>
      </c>
      <c r="AL14" s="39">
        <v>0</v>
      </c>
      <c r="AM14" s="39">
        <v>15</v>
      </c>
      <c r="AN14" s="39">
        <v>14</v>
      </c>
      <c r="AO14" s="39">
        <v>12</v>
      </c>
      <c r="AP14" s="39">
        <v>12</v>
      </c>
      <c r="AQ14" s="39">
        <v>2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5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46">
        <f>'PANEL DE CONTROL DISTRITAL'!A15</f>
        <v>3</v>
      </c>
      <c r="B16" s="148" t="str">
        <f>'PANEL DE CONTROL DISTRITAL'!B15</f>
        <v>TRANSFERENCIA DE LA INFORMACIÓN</v>
      </c>
      <c r="C16" s="150" t="str">
        <f>'PANEL DE CONTROL DISTRITAL'!C15</f>
        <v>Responsable de Módulo</v>
      </c>
      <c r="D16" s="152" t="str">
        <f>'PANEL DE CONTROL DISTRITAL'!D15</f>
        <v>Reenvíos exitosos =</v>
      </c>
      <c r="E16" s="150" t="str">
        <f>'PANEL DE CONTROL DISTRITAL'!E15</f>
        <v>(Ejecución de los scripts de reenvío de notificaciones/Solicitud de reenvíos de scripts requeridos) x100</v>
      </c>
      <c r="F16" s="154" t="str">
        <f>'PANEL DE CONTROL DISTRITAL'!F15</f>
        <v>Semanal (remesa)</v>
      </c>
      <c r="G16" s="141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47"/>
      <c r="B17" s="149"/>
      <c r="C17" s="151"/>
      <c r="D17" s="153"/>
      <c r="E17" s="151"/>
      <c r="F17" s="155"/>
      <c r="G17" s="142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5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46">
        <f>'PANEL DE CONTROL DISTRITAL'!A18</f>
        <v>4</v>
      </c>
      <c r="B19" s="148" t="str">
        <f>'PANEL DE CONTROL DISTRITAL'!B18</f>
        <v>CONCILIACIÓN DE CREDENCIALES PARA VOTAR</v>
      </c>
      <c r="C19" s="150" t="str">
        <f>'PANEL DE CONTROL DISTRITAL'!C18</f>
        <v>Responsable de Módulo</v>
      </c>
      <c r="D19" s="152" t="str">
        <f>'PANEL DE CONTROL DISTRITAL'!D18</f>
        <v xml:space="preserve">Credenciales disponibles para entrega = </v>
      </c>
      <c r="E19" s="150" t="str">
        <f>'PANEL DE CONTROL DISTRITAL'!E18</f>
        <v>[(Credenciales recibidas - credenciales inconsistentes) / Credenciales recibidas] x 100</v>
      </c>
      <c r="F19" s="154" t="str">
        <f>'PANEL DE CONTROL DISTRITAL'!F18</f>
        <v>Semanal (remesa)</v>
      </c>
      <c r="G19" s="141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30</v>
      </c>
      <c r="K19" s="26">
        <v>47</v>
      </c>
      <c r="L19" s="26">
        <v>23</v>
      </c>
      <c r="M19" s="26">
        <v>24</v>
      </c>
      <c r="N19" s="26">
        <v>59</v>
      </c>
      <c r="O19" s="26">
        <v>46</v>
      </c>
      <c r="P19" s="26">
        <v>30</v>
      </c>
      <c r="Q19" s="26">
        <v>46</v>
      </c>
      <c r="R19" s="26">
        <v>56</v>
      </c>
      <c r="S19" s="26">
        <v>42</v>
      </c>
      <c r="T19" s="26">
        <v>51</v>
      </c>
      <c r="U19" s="26">
        <v>30</v>
      </c>
      <c r="V19" s="26">
        <v>72</v>
      </c>
      <c r="W19" s="26">
        <v>50</v>
      </c>
      <c r="X19" s="26">
        <v>64</v>
      </c>
      <c r="Y19" s="26">
        <v>58</v>
      </c>
      <c r="Z19" s="26">
        <v>25</v>
      </c>
      <c r="AA19" s="26">
        <v>0</v>
      </c>
      <c r="AB19" s="26">
        <v>36</v>
      </c>
      <c r="AC19" s="26">
        <v>38</v>
      </c>
      <c r="AD19" s="26">
        <v>137</v>
      </c>
      <c r="AE19" s="26">
        <v>103</v>
      </c>
      <c r="AF19" s="26">
        <v>78</v>
      </c>
      <c r="AG19" s="26">
        <v>71</v>
      </c>
      <c r="AH19" s="26">
        <v>50</v>
      </c>
      <c r="AI19" s="26">
        <v>48</v>
      </c>
      <c r="AJ19" s="26">
        <v>148</v>
      </c>
      <c r="AK19" s="26">
        <v>64</v>
      </c>
      <c r="AL19" s="26">
        <v>0</v>
      </c>
      <c r="AM19" s="26">
        <v>37</v>
      </c>
      <c r="AN19" s="26">
        <v>12</v>
      </c>
      <c r="AO19" s="26">
        <v>12</v>
      </c>
      <c r="AP19" s="26">
        <v>12</v>
      </c>
      <c r="AQ19" s="26">
        <v>12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47"/>
      <c r="B20" s="149"/>
      <c r="C20" s="151"/>
      <c r="D20" s="153"/>
      <c r="E20" s="151"/>
      <c r="F20" s="155"/>
      <c r="G20" s="142"/>
      <c r="H20" s="28" t="str">
        <f>'PANEL DE CONTROL DISTRITAL'!H19</f>
        <v xml:space="preserve">Credenciales recibidas </v>
      </c>
      <c r="I20" s="39">
        <v>0</v>
      </c>
      <c r="J20" s="39">
        <v>30</v>
      </c>
      <c r="K20" s="39">
        <v>47</v>
      </c>
      <c r="L20" s="39">
        <v>23</v>
      </c>
      <c r="M20" s="39">
        <v>24</v>
      </c>
      <c r="N20" s="39">
        <v>59</v>
      </c>
      <c r="O20" s="39">
        <v>46</v>
      </c>
      <c r="P20" s="39">
        <v>30</v>
      </c>
      <c r="Q20" s="39">
        <v>46</v>
      </c>
      <c r="R20" s="39">
        <v>56</v>
      </c>
      <c r="S20" s="39">
        <v>42</v>
      </c>
      <c r="T20" s="39">
        <v>51</v>
      </c>
      <c r="U20" s="39">
        <v>30</v>
      </c>
      <c r="V20" s="39">
        <v>72</v>
      </c>
      <c r="W20" s="39">
        <v>50</v>
      </c>
      <c r="X20" s="39">
        <v>64</v>
      </c>
      <c r="Y20" s="39">
        <v>58</v>
      </c>
      <c r="Z20" s="39">
        <v>25</v>
      </c>
      <c r="AA20" s="39">
        <v>0</v>
      </c>
      <c r="AB20" s="39">
        <v>36</v>
      </c>
      <c r="AC20" s="39">
        <v>38</v>
      </c>
      <c r="AD20" s="39">
        <v>137</v>
      </c>
      <c r="AE20" s="39">
        <v>103</v>
      </c>
      <c r="AF20" s="39">
        <v>78</v>
      </c>
      <c r="AG20" s="39">
        <v>71</v>
      </c>
      <c r="AH20" s="39">
        <v>50</v>
      </c>
      <c r="AI20" s="39">
        <v>48</v>
      </c>
      <c r="AJ20" s="39">
        <v>148</v>
      </c>
      <c r="AK20" s="39">
        <v>64</v>
      </c>
      <c r="AL20" s="39">
        <v>0</v>
      </c>
      <c r="AM20" s="39">
        <v>37</v>
      </c>
      <c r="AN20" s="39">
        <v>12</v>
      </c>
      <c r="AO20" s="39">
        <v>12</v>
      </c>
      <c r="AP20" s="39">
        <v>12</v>
      </c>
      <c r="AQ20" s="39">
        <v>12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46">
        <f>'PANEL DE CONTROL DISTRITAL'!A21</f>
        <v>5</v>
      </c>
      <c r="B22" s="148" t="str">
        <f>'PANEL DE CONTROL DISTRITAL'!B21</f>
        <v>CONCILIACIÓN DE CREDENCIALES PARA VOTAR</v>
      </c>
      <c r="C22" s="150" t="str">
        <f>'PANEL DE CONTROL DISTRITAL'!C21</f>
        <v>Responsable de Módulo</v>
      </c>
      <c r="D22" s="152" t="str">
        <f>'PANEL DE CONTROL DISTRITAL'!D21</f>
        <v xml:space="preserve">Arqueo de Credenciales = </v>
      </c>
      <c r="E22" s="150" t="str">
        <f>'PANEL DE CONTROL DISTRITAL'!E21</f>
        <v>(Credenciales disponibles (físicas)/ Credenciales disponibles registradas en SIIRFE) x 100</v>
      </c>
      <c r="F22" s="154" t="str">
        <f>'PANEL DE CONTROL DISTRITAL'!F21</f>
        <v>Semanal (remesa)</v>
      </c>
      <c r="G22" s="141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105</v>
      </c>
      <c r="K22" s="26">
        <v>113</v>
      </c>
      <c r="L22" s="26">
        <v>97</v>
      </c>
      <c r="M22" s="26">
        <v>90</v>
      </c>
      <c r="N22" s="26">
        <v>115</v>
      </c>
      <c r="O22" s="26">
        <v>113</v>
      </c>
      <c r="P22" s="26">
        <v>95</v>
      </c>
      <c r="Q22" s="26">
        <v>90</v>
      </c>
      <c r="R22" s="26">
        <v>119</v>
      </c>
      <c r="S22" s="26">
        <v>115</v>
      </c>
      <c r="T22" s="26">
        <v>119</v>
      </c>
      <c r="U22" s="26">
        <v>103</v>
      </c>
      <c r="V22" s="26">
        <v>125</v>
      </c>
      <c r="W22" s="26">
        <v>127</v>
      </c>
      <c r="X22" s="26">
        <v>127</v>
      </c>
      <c r="Y22" s="26">
        <v>117</v>
      </c>
      <c r="Z22" s="26">
        <v>103</v>
      </c>
      <c r="AA22" s="26">
        <v>87</v>
      </c>
      <c r="AB22" s="26">
        <v>99</v>
      </c>
      <c r="AC22" s="26">
        <v>96</v>
      </c>
      <c r="AD22" s="26">
        <v>146</v>
      </c>
      <c r="AE22" s="26">
        <v>144</v>
      </c>
      <c r="AF22" s="26">
        <v>125</v>
      </c>
      <c r="AG22" s="26">
        <v>114</v>
      </c>
      <c r="AH22" s="26">
        <v>149</v>
      </c>
      <c r="AI22" s="26">
        <v>121</v>
      </c>
      <c r="AJ22" s="26">
        <v>193</v>
      </c>
      <c r="AK22" s="26">
        <v>148</v>
      </c>
      <c r="AL22" s="26">
        <v>140</v>
      </c>
      <c r="AM22" s="26">
        <v>130</v>
      </c>
      <c r="AN22" s="26">
        <v>80</v>
      </c>
      <c r="AO22" s="26">
        <v>68</v>
      </c>
      <c r="AP22" s="26">
        <v>54</v>
      </c>
      <c r="AQ22" s="26">
        <v>14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47"/>
      <c r="B23" s="149"/>
      <c r="C23" s="151"/>
      <c r="D23" s="153"/>
      <c r="E23" s="151"/>
      <c r="F23" s="155"/>
      <c r="G23" s="142"/>
      <c r="H23" s="28" t="str">
        <f>'PANEL DE CONTROL DISTRITAL'!H22</f>
        <v>Credenciales disponibles registradas en SIIRFE</v>
      </c>
      <c r="I23" s="39">
        <v>0</v>
      </c>
      <c r="J23" s="39">
        <v>105</v>
      </c>
      <c r="K23" s="39">
        <v>113</v>
      </c>
      <c r="L23" s="39">
        <v>97</v>
      </c>
      <c r="M23" s="39">
        <v>90</v>
      </c>
      <c r="N23" s="39">
        <v>115</v>
      </c>
      <c r="O23" s="39">
        <v>113</v>
      </c>
      <c r="P23" s="39">
        <v>95</v>
      </c>
      <c r="Q23" s="39">
        <v>90</v>
      </c>
      <c r="R23" s="39">
        <v>119</v>
      </c>
      <c r="S23" s="39">
        <v>115</v>
      </c>
      <c r="T23" s="39">
        <v>119</v>
      </c>
      <c r="U23" s="39">
        <v>103</v>
      </c>
      <c r="V23" s="39">
        <v>125</v>
      </c>
      <c r="W23" s="39">
        <v>127</v>
      </c>
      <c r="X23" s="39">
        <v>127</v>
      </c>
      <c r="Y23" s="39">
        <v>117</v>
      </c>
      <c r="Z23" s="39">
        <v>103</v>
      </c>
      <c r="AA23" s="39">
        <v>87</v>
      </c>
      <c r="AB23" s="39">
        <v>99</v>
      </c>
      <c r="AC23" s="39">
        <v>96</v>
      </c>
      <c r="AD23" s="39">
        <v>146</v>
      </c>
      <c r="AE23" s="39">
        <v>144</v>
      </c>
      <c r="AF23" s="39">
        <v>125</v>
      </c>
      <c r="AG23" s="39">
        <v>114</v>
      </c>
      <c r="AH23" s="39">
        <v>149</v>
      </c>
      <c r="AI23" s="39">
        <v>121</v>
      </c>
      <c r="AJ23" s="39">
        <v>193</v>
      </c>
      <c r="AK23" s="39">
        <v>148</v>
      </c>
      <c r="AL23" s="39">
        <v>140</v>
      </c>
      <c r="AM23" s="39">
        <v>130</v>
      </c>
      <c r="AN23" s="39">
        <v>80</v>
      </c>
      <c r="AO23" s="39">
        <v>68</v>
      </c>
      <c r="AP23" s="39">
        <v>54</v>
      </c>
      <c r="AQ23" s="39">
        <v>14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5"/>
    </row>
    <row r="25" spans="1:67" ht="50.1" customHeight="1" thickTop="1" thickBot="1">
      <c r="A25" s="146">
        <f>'PANEL DE CONTROL DISTRITAL'!A24</f>
        <v>6</v>
      </c>
      <c r="B25" s="148" t="str">
        <f>'PANEL DE CONTROL DISTRITAL'!B24</f>
        <v>ENTREGA DE LA CREDENCIAL PARA VOTAR</v>
      </c>
      <c r="C25" s="150" t="str">
        <f>'PANEL DE CONTROL DISTRITAL'!C24</f>
        <v>Operador de Equipo Tecnológico</v>
      </c>
      <c r="D25" s="152" t="str">
        <f>'PANEL DE CONTROL DISTRITAL'!D24</f>
        <v xml:space="preserve">Efectividad de entrega de CPV en MAC = </v>
      </c>
      <c r="E25" s="150" t="str">
        <f>'PANEL DE CONTROL DISTRITAL'!E24</f>
        <v>(Total de credenciales entregadas / Total de ciudadanas y ciudadanos que acuden al MAC a recoger su credencial) x 100</v>
      </c>
      <c r="F25" s="154" t="str">
        <f>'PANEL DE CONTROL DISTRITAL'!F24</f>
        <v>Semanal (remesa)</v>
      </c>
      <c r="G25" s="141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44</v>
      </c>
      <c r="K25" s="26">
        <v>39</v>
      </c>
      <c r="L25" s="26">
        <v>39</v>
      </c>
      <c r="M25" s="26">
        <v>31</v>
      </c>
      <c r="N25" s="26">
        <v>34</v>
      </c>
      <c r="O25" s="26">
        <v>48</v>
      </c>
      <c r="P25" s="26">
        <v>43</v>
      </c>
      <c r="Q25" s="26">
        <v>51</v>
      </c>
      <c r="R25" s="26">
        <v>27</v>
      </c>
      <c r="S25" s="26">
        <v>46</v>
      </c>
      <c r="T25" s="26">
        <v>47</v>
      </c>
      <c r="U25" s="26">
        <v>46</v>
      </c>
      <c r="V25" s="26">
        <v>49</v>
      </c>
      <c r="W25" s="26">
        <v>48</v>
      </c>
      <c r="X25" s="26">
        <v>64</v>
      </c>
      <c r="Y25" s="26">
        <v>68</v>
      </c>
      <c r="Z25" s="26">
        <v>39</v>
      </c>
      <c r="AA25" s="26">
        <v>15</v>
      </c>
      <c r="AB25" s="26">
        <v>24</v>
      </c>
      <c r="AC25" s="26">
        <v>41</v>
      </c>
      <c r="AD25" s="26">
        <v>87</v>
      </c>
      <c r="AE25" s="26">
        <v>105</v>
      </c>
      <c r="AF25" s="26">
        <v>97</v>
      </c>
      <c r="AG25" s="26">
        <v>79</v>
      </c>
      <c r="AH25" s="26">
        <v>15</v>
      </c>
      <c r="AI25" s="26">
        <v>76</v>
      </c>
      <c r="AJ25" s="26">
        <v>104</v>
      </c>
      <c r="AK25" s="26">
        <v>76</v>
      </c>
      <c r="AL25" s="26">
        <v>8</v>
      </c>
      <c r="AM25" s="26">
        <v>56</v>
      </c>
      <c r="AN25" s="26">
        <v>53</v>
      </c>
      <c r="AO25" s="26">
        <v>24</v>
      </c>
      <c r="AP25" s="26">
        <v>24</v>
      </c>
      <c r="AQ25" s="26">
        <v>11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1</v>
      </c>
    </row>
    <row r="26" spans="1:67" ht="50.1" customHeight="1" thickTop="1" thickBot="1">
      <c r="A26" s="147"/>
      <c r="B26" s="149"/>
      <c r="C26" s="151"/>
      <c r="D26" s="153"/>
      <c r="E26" s="151"/>
      <c r="F26" s="155"/>
      <c r="G26" s="142"/>
      <c r="H26" s="28" t="str">
        <f>'PANEL DE CONTROL DISTRITAL'!H25</f>
        <v>Total de ciudadanas y ciudadanos que acuden al MAC a recoger su credencial</v>
      </c>
      <c r="I26" s="39">
        <v>0</v>
      </c>
      <c r="J26" s="39">
        <v>44</v>
      </c>
      <c r="K26" s="39">
        <v>39</v>
      </c>
      <c r="L26" s="39">
        <v>39</v>
      </c>
      <c r="M26" s="39">
        <v>31</v>
      </c>
      <c r="N26" s="39">
        <v>34</v>
      </c>
      <c r="O26" s="39">
        <v>48</v>
      </c>
      <c r="P26" s="39">
        <v>43</v>
      </c>
      <c r="Q26" s="39">
        <v>51</v>
      </c>
      <c r="R26" s="39">
        <v>27</v>
      </c>
      <c r="S26" s="39">
        <v>46</v>
      </c>
      <c r="T26" s="39">
        <v>47</v>
      </c>
      <c r="U26" s="39">
        <v>46</v>
      </c>
      <c r="V26" s="39">
        <v>49</v>
      </c>
      <c r="W26" s="39">
        <v>48</v>
      </c>
      <c r="X26" s="39">
        <v>64</v>
      </c>
      <c r="Y26" s="39">
        <v>68</v>
      </c>
      <c r="Z26" s="39">
        <v>39</v>
      </c>
      <c r="AA26" s="39">
        <v>15</v>
      </c>
      <c r="AB26" s="39">
        <v>24</v>
      </c>
      <c r="AC26" s="39">
        <v>41</v>
      </c>
      <c r="AD26" s="39">
        <v>87</v>
      </c>
      <c r="AE26" s="39">
        <v>105</v>
      </c>
      <c r="AF26" s="39">
        <v>97</v>
      </c>
      <c r="AG26" s="39">
        <v>79</v>
      </c>
      <c r="AH26" s="39">
        <v>15</v>
      </c>
      <c r="AI26" s="39">
        <v>76</v>
      </c>
      <c r="AJ26" s="39">
        <v>104</v>
      </c>
      <c r="AK26" s="39">
        <v>76</v>
      </c>
      <c r="AL26" s="39">
        <v>8</v>
      </c>
      <c r="AM26" s="39">
        <v>56</v>
      </c>
      <c r="AN26" s="39">
        <v>53</v>
      </c>
      <c r="AO26" s="39">
        <v>24</v>
      </c>
      <c r="AP26" s="39">
        <v>24</v>
      </c>
      <c r="AQ26" s="39">
        <v>11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 t="s">
        <v>113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74.45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conditionalFormatting sqref="I21:BA21">
    <cfRule type="colorScale" priority="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B21">
    <cfRule type="colorScale" priority="41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35" priority="21" operator="greaterThan">
      <formula>95%</formula>
    </cfRule>
    <cfRule type="cellIs" dxfId="134" priority="22" operator="greaterThanOrEqual">
      <formula>90%</formula>
    </cfRule>
    <cfRule type="cellIs" dxfId="133" priority="23" operator="lessThan">
      <formula>89.99%</formula>
    </cfRule>
  </conditionalFormatting>
  <conditionalFormatting sqref="BC13">
    <cfRule type="cellIs" dxfId="132" priority="18" operator="greaterThan">
      <formula>95%</formula>
    </cfRule>
    <cfRule type="cellIs" dxfId="131" priority="19" operator="greaterThanOrEqual">
      <formula>90%</formula>
    </cfRule>
    <cfRule type="cellIs" dxfId="130" priority="20" operator="lessThan">
      <formula>89.99%</formula>
    </cfRule>
  </conditionalFormatting>
  <conditionalFormatting sqref="BC16">
    <cfRule type="cellIs" dxfId="129" priority="15" operator="greaterThan">
      <formula>95%</formula>
    </cfRule>
    <cfRule type="cellIs" dxfId="128" priority="16" operator="greaterThanOrEqual">
      <formula>90%</formula>
    </cfRule>
    <cfRule type="cellIs" dxfId="127" priority="17" operator="lessThan">
      <formula>89.99%</formula>
    </cfRule>
  </conditionalFormatting>
  <conditionalFormatting sqref="BC19">
    <cfRule type="cellIs" dxfId="126" priority="12" operator="greaterThan">
      <formula>95%</formula>
    </cfRule>
    <cfRule type="cellIs" dxfId="125" priority="13" operator="greaterThanOrEqual">
      <formula>90%</formula>
    </cfRule>
    <cfRule type="cellIs" dxfId="124" priority="14" operator="lessThan">
      <formula>89.99%</formula>
    </cfRule>
  </conditionalFormatting>
  <conditionalFormatting sqref="BC22">
    <cfRule type="cellIs" dxfId="123" priority="2" operator="greaterThanOrEqual">
      <formula>100%</formula>
    </cfRule>
    <cfRule type="cellIs" dxfId="122" priority="3" operator="lessThan">
      <formula>99.99%</formula>
    </cfRule>
  </conditionalFormatting>
  <conditionalFormatting sqref="BC25">
    <cfRule type="cellIs" dxfId="121" priority="6" operator="greaterThan">
      <formula>95%</formula>
    </cfRule>
    <cfRule type="cellIs" dxfId="120" priority="7" operator="greaterThanOrEqual">
      <formula>90%</formula>
    </cfRule>
    <cfRule type="cellIs" dxfId="119" priority="8" operator="lessThan">
      <formula>89.99%</formula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O38"/>
  <sheetViews>
    <sheetView showGridLines="0" topLeftCell="A30" zoomScale="120" zoomScaleNormal="120" workbookViewId="0">
      <selection activeCell="F31" sqref="F31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14</v>
      </c>
      <c r="K10" s="26">
        <v>12</v>
      </c>
      <c r="L10" s="26">
        <v>12</v>
      </c>
      <c r="M10" s="26">
        <v>17</v>
      </c>
      <c r="N10" s="26">
        <v>13</v>
      </c>
      <c r="O10" s="26">
        <v>15</v>
      </c>
      <c r="P10" s="26">
        <v>15</v>
      </c>
      <c r="Q10" s="26">
        <v>14</v>
      </c>
      <c r="R10" s="26">
        <v>14</v>
      </c>
      <c r="S10" s="26">
        <v>16</v>
      </c>
      <c r="T10" s="26">
        <v>18</v>
      </c>
      <c r="U10" s="26">
        <v>13</v>
      </c>
      <c r="V10" s="26">
        <v>18</v>
      </c>
      <c r="W10" s="26">
        <v>16</v>
      </c>
      <c r="X10" s="26">
        <v>15</v>
      </c>
      <c r="Y10" s="26">
        <v>16</v>
      </c>
      <c r="Z10" s="26">
        <v>8</v>
      </c>
      <c r="AA10" s="26">
        <v>3</v>
      </c>
      <c r="AB10" s="26">
        <v>11</v>
      </c>
      <c r="AC10" s="26">
        <v>37</v>
      </c>
      <c r="AD10" s="26">
        <v>34</v>
      </c>
      <c r="AE10" s="26">
        <v>30</v>
      </c>
      <c r="AF10" s="26">
        <v>32</v>
      </c>
      <c r="AG10" s="26">
        <v>31</v>
      </c>
      <c r="AH10" s="26">
        <v>13</v>
      </c>
      <c r="AI10" s="26">
        <v>9</v>
      </c>
      <c r="AJ10" s="26">
        <v>14</v>
      </c>
      <c r="AK10" s="26">
        <v>11</v>
      </c>
      <c r="AL10" s="26">
        <v>0</v>
      </c>
      <c r="AM10" s="26">
        <v>4</v>
      </c>
      <c r="AN10" s="26">
        <v>5</v>
      </c>
      <c r="AO10" s="26">
        <v>5</v>
      </c>
      <c r="AP10" s="26">
        <v>5</v>
      </c>
      <c r="AQ10" s="26">
        <v>1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IFERROR(SUM(I10:BB10)/SUM(I11:BB11),0)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14</v>
      </c>
      <c r="K11" s="39">
        <v>12</v>
      </c>
      <c r="L11" s="39">
        <v>12</v>
      </c>
      <c r="M11" s="39">
        <v>17</v>
      </c>
      <c r="N11" s="39">
        <v>13</v>
      </c>
      <c r="O11" s="39">
        <v>15</v>
      </c>
      <c r="P11" s="39">
        <v>15</v>
      </c>
      <c r="Q11" s="39">
        <v>14</v>
      </c>
      <c r="R11" s="39">
        <v>14</v>
      </c>
      <c r="S11" s="39">
        <v>16</v>
      </c>
      <c r="T11" s="39">
        <v>18</v>
      </c>
      <c r="U11" s="39">
        <v>13</v>
      </c>
      <c r="V11" s="39">
        <v>18</v>
      </c>
      <c r="W11" s="39">
        <v>16</v>
      </c>
      <c r="X11" s="39">
        <v>15</v>
      </c>
      <c r="Y11" s="39">
        <v>16</v>
      </c>
      <c r="Z11" s="39">
        <v>8</v>
      </c>
      <c r="AA11" s="39">
        <v>3</v>
      </c>
      <c r="AB11" s="39">
        <v>11</v>
      </c>
      <c r="AC11" s="39">
        <v>37</v>
      </c>
      <c r="AD11" s="39">
        <v>34</v>
      </c>
      <c r="AE11" s="39">
        <v>30</v>
      </c>
      <c r="AF11" s="39">
        <v>32</v>
      </c>
      <c r="AG11" s="39">
        <v>31</v>
      </c>
      <c r="AH11" s="39">
        <v>13</v>
      </c>
      <c r="AI11" s="39">
        <v>9</v>
      </c>
      <c r="AJ11" s="39">
        <v>14</v>
      </c>
      <c r="AK11" s="39">
        <v>11</v>
      </c>
      <c r="AL11" s="39">
        <v>0</v>
      </c>
      <c r="AM11" s="39">
        <v>4</v>
      </c>
      <c r="AN11" s="39">
        <v>5</v>
      </c>
      <c r="AO11" s="39">
        <v>5</v>
      </c>
      <c r="AP11" s="39">
        <v>5</v>
      </c>
      <c r="AQ11" s="39">
        <v>1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143</v>
      </c>
      <c r="K13" s="26">
        <v>118</v>
      </c>
      <c r="L13" s="26">
        <v>116</v>
      </c>
      <c r="M13" s="26">
        <v>173</v>
      </c>
      <c r="N13" s="26">
        <v>135</v>
      </c>
      <c r="O13" s="26">
        <v>153</v>
      </c>
      <c r="P13" s="26">
        <v>157</v>
      </c>
      <c r="Q13" s="26">
        <v>148</v>
      </c>
      <c r="R13" s="26">
        <v>143</v>
      </c>
      <c r="S13" s="26">
        <v>167</v>
      </c>
      <c r="T13" s="26">
        <v>181</v>
      </c>
      <c r="U13" s="26">
        <v>133</v>
      </c>
      <c r="V13" s="26">
        <v>182</v>
      </c>
      <c r="W13" s="26">
        <v>166</v>
      </c>
      <c r="X13" s="26">
        <v>158</v>
      </c>
      <c r="Y13" s="26">
        <v>168</v>
      </c>
      <c r="Z13" s="26">
        <v>88</v>
      </c>
      <c r="AA13" s="26">
        <v>30</v>
      </c>
      <c r="AB13" s="26">
        <v>118</v>
      </c>
      <c r="AC13" s="26">
        <v>376</v>
      </c>
      <c r="AD13" s="26">
        <v>340</v>
      </c>
      <c r="AE13" s="26">
        <v>300</v>
      </c>
      <c r="AF13" s="26">
        <v>319</v>
      </c>
      <c r="AG13" s="26">
        <v>310</v>
      </c>
      <c r="AH13" s="26">
        <v>133</v>
      </c>
      <c r="AI13" s="26">
        <v>91</v>
      </c>
      <c r="AJ13" s="26">
        <v>145</v>
      </c>
      <c r="AK13" s="26">
        <v>109</v>
      </c>
      <c r="AL13" s="26">
        <v>0</v>
      </c>
      <c r="AM13" s="26">
        <v>47</v>
      </c>
      <c r="AN13" s="26">
        <v>48</v>
      </c>
      <c r="AO13" s="26">
        <v>47</v>
      </c>
      <c r="AP13" s="26">
        <v>49</v>
      </c>
      <c r="AQ13" s="26">
        <v>13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0.99582089552238806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143</v>
      </c>
      <c r="K14" s="39">
        <v>121</v>
      </c>
      <c r="L14" s="39">
        <v>122</v>
      </c>
      <c r="M14" s="39">
        <v>173</v>
      </c>
      <c r="N14" s="39">
        <v>135</v>
      </c>
      <c r="O14" s="39">
        <v>153</v>
      </c>
      <c r="P14" s="39">
        <v>159</v>
      </c>
      <c r="Q14" s="39">
        <v>149</v>
      </c>
      <c r="R14" s="39">
        <v>145</v>
      </c>
      <c r="S14" s="39">
        <v>167</v>
      </c>
      <c r="T14" s="39">
        <v>182</v>
      </c>
      <c r="U14" s="39">
        <v>133</v>
      </c>
      <c r="V14" s="39">
        <v>182</v>
      </c>
      <c r="W14" s="39">
        <v>166</v>
      </c>
      <c r="X14" s="39">
        <v>158</v>
      </c>
      <c r="Y14" s="39">
        <v>168</v>
      </c>
      <c r="Z14" s="39">
        <v>88</v>
      </c>
      <c r="AA14" s="39">
        <v>30</v>
      </c>
      <c r="AB14" s="39">
        <v>118</v>
      </c>
      <c r="AC14" s="39">
        <v>376</v>
      </c>
      <c r="AD14" s="39">
        <v>340</v>
      </c>
      <c r="AE14" s="39">
        <v>300</v>
      </c>
      <c r="AF14" s="39">
        <v>319</v>
      </c>
      <c r="AG14" s="39">
        <v>311</v>
      </c>
      <c r="AH14" s="39">
        <v>134</v>
      </c>
      <c r="AI14" s="39">
        <v>91</v>
      </c>
      <c r="AJ14" s="39">
        <v>145</v>
      </c>
      <c r="AK14" s="39">
        <v>109</v>
      </c>
      <c r="AL14" s="39">
        <v>0</v>
      </c>
      <c r="AM14" s="39">
        <v>48</v>
      </c>
      <c r="AN14" s="39">
        <v>50</v>
      </c>
      <c r="AO14" s="39">
        <v>48</v>
      </c>
      <c r="AP14" s="39">
        <v>49</v>
      </c>
      <c r="AQ14" s="39">
        <v>13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135</v>
      </c>
      <c r="K19" s="26">
        <v>80</v>
      </c>
      <c r="L19" s="26">
        <v>122</v>
      </c>
      <c r="M19" s="26">
        <v>192</v>
      </c>
      <c r="N19" s="26">
        <v>98</v>
      </c>
      <c r="O19" s="26">
        <v>196</v>
      </c>
      <c r="P19" s="26">
        <v>164</v>
      </c>
      <c r="Q19" s="26">
        <v>103</v>
      </c>
      <c r="R19" s="26">
        <v>195</v>
      </c>
      <c r="S19" s="26">
        <v>136</v>
      </c>
      <c r="T19" s="26">
        <v>179</v>
      </c>
      <c r="U19" s="26">
        <v>154</v>
      </c>
      <c r="V19" s="26">
        <v>162</v>
      </c>
      <c r="W19" s="26">
        <v>168</v>
      </c>
      <c r="X19" s="26">
        <v>186</v>
      </c>
      <c r="Y19" s="26">
        <v>163</v>
      </c>
      <c r="Z19" s="26">
        <v>123</v>
      </c>
      <c r="AA19" s="26">
        <v>18</v>
      </c>
      <c r="AB19" s="26">
        <v>25</v>
      </c>
      <c r="AC19" s="26">
        <v>224</v>
      </c>
      <c r="AD19" s="26">
        <v>365</v>
      </c>
      <c r="AE19" s="26">
        <v>303</v>
      </c>
      <c r="AF19" s="26">
        <v>219</v>
      </c>
      <c r="AG19" s="26">
        <v>268</v>
      </c>
      <c r="AH19" s="26">
        <v>136</v>
      </c>
      <c r="AI19" s="26">
        <v>225</v>
      </c>
      <c r="AJ19" s="26">
        <v>363</v>
      </c>
      <c r="AK19" s="26">
        <v>111</v>
      </c>
      <c r="AL19" s="26">
        <v>0</v>
      </c>
      <c r="AM19" s="26">
        <v>95</v>
      </c>
      <c r="AN19" s="26">
        <v>43</v>
      </c>
      <c r="AO19" s="26">
        <v>48</v>
      </c>
      <c r="AP19" s="26">
        <v>41</v>
      </c>
      <c r="AQ19" s="26">
        <v>5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135</v>
      </c>
      <c r="K20" s="39">
        <v>80</v>
      </c>
      <c r="L20" s="39">
        <v>122</v>
      </c>
      <c r="M20" s="39">
        <v>192</v>
      </c>
      <c r="N20" s="39">
        <v>98</v>
      </c>
      <c r="O20" s="39">
        <v>196</v>
      </c>
      <c r="P20" s="39">
        <v>164</v>
      </c>
      <c r="Q20" s="39">
        <v>103</v>
      </c>
      <c r="R20" s="39">
        <v>195</v>
      </c>
      <c r="S20" s="39">
        <v>136</v>
      </c>
      <c r="T20" s="39">
        <v>179</v>
      </c>
      <c r="U20" s="39">
        <v>154</v>
      </c>
      <c r="V20" s="39">
        <v>162</v>
      </c>
      <c r="W20" s="39">
        <v>168</v>
      </c>
      <c r="X20" s="39">
        <v>186</v>
      </c>
      <c r="Y20" s="39">
        <v>163</v>
      </c>
      <c r="Z20" s="39">
        <v>123</v>
      </c>
      <c r="AA20" s="39">
        <v>18</v>
      </c>
      <c r="AB20" s="39">
        <v>25</v>
      </c>
      <c r="AC20" s="39">
        <v>224</v>
      </c>
      <c r="AD20" s="39">
        <v>365</v>
      </c>
      <c r="AE20" s="39">
        <v>303</v>
      </c>
      <c r="AF20" s="39">
        <v>219</v>
      </c>
      <c r="AG20" s="39">
        <v>268</v>
      </c>
      <c r="AH20" s="39">
        <v>136</v>
      </c>
      <c r="AI20" s="39">
        <v>225</v>
      </c>
      <c r="AJ20" s="39">
        <v>363</v>
      </c>
      <c r="AK20" s="39">
        <v>111</v>
      </c>
      <c r="AL20" s="39">
        <v>0</v>
      </c>
      <c r="AM20" s="39">
        <v>95</v>
      </c>
      <c r="AN20" s="39">
        <v>43</v>
      </c>
      <c r="AO20" s="39">
        <v>48</v>
      </c>
      <c r="AP20" s="39">
        <v>41</v>
      </c>
      <c r="AQ20" s="39">
        <v>5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344</v>
      </c>
      <c r="K22" s="26">
        <v>292</v>
      </c>
      <c r="L22" s="26">
        <v>300</v>
      </c>
      <c r="M22" s="26">
        <v>370</v>
      </c>
      <c r="N22" s="26">
        <v>313</v>
      </c>
      <c r="O22" s="26">
        <v>362</v>
      </c>
      <c r="P22" s="26">
        <v>380</v>
      </c>
      <c r="Q22" s="26">
        <v>337</v>
      </c>
      <c r="R22" s="26">
        <v>371</v>
      </c>
      <c r="S22" s="26">
        <v>338</v>
      </c>
      <c r="T22" s="26">
        <v>372</v>
      </c>
      <c r="U22" s="26">
        <v>370</v>
      </c>
      <c r="V22" s="26">
        <v>375</v>
      </c>
      <c r="W22" s="26">
        <v>364</v>
      </c>
      <c r="X22" s="26">
        <v>369</v>
      </c>
      <c r="Y22" s="26">
        <v>376</v>
      </c>
      <c r="Z22" s="26">
        <v>371</v>
      </c>
      <c r="AA22" s="26">
        <v>339</v>
      </c>
      <c r="AB22" s="26">
        <v>281</v>
      </c>
      <c r="AC22" s="26">
        <v>378</v>
      </c>
      <c r="AD22" s="26">
        <v>468</v>
      </c>
      <c r="AE22" s="26">
        <v>424</v>
      </c>
      <c r="AF22" s="26">
        <v>340</v>
      </c>
      <c r="AG22" s="26">
        <v>342</v>
      </c>
      <c r="AH22" s="26">
        <v>449</v>
      </c>
      <c r="AI22" s="26">
        <v>454</v>
      </c>
      <c r="AJ22" s="26">
        <v>434</v>
      </c>
      <c r="AK22" s="26">
        <v>369</v>
      </c>
      <c r="AL22" s="26">
        <v>356</v>
      </c>
      <c r="AM22" s="26">
        <v>318</v>
      </c>
      <c r="AN22" s="26">
        <v>250</v>
      </c>
      <c r="AO22" s="26">
        <v>241</v>
      </c>
      <c r="AP22" s="26">
        <v>214</v>
      </c>
      <c r="AQ22" s="26">
        <v>59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344</v>
      </c>
      <c r="K23" s="39">
        <v>292</v>
      </c>
      <c r="L23" s="39">
        <v>300</v>
      </c>
      <c r="M23" s="39">
        <v>370</v>
      </c>
      <c r="N23" s="39">
        <v>313</v>
      </c>
      <c r="O23" s="39">
        <v>362</v>
      </c>
      <c r="P23" s="39">
        <v>380</v>
      </c>
      <c r="Q23" s="39">
        <v>337</v>
      </c>
      <c r="R23" s="39">
        <v>371</v>
      </c>
      <c r="S23" s="39">
        <v>338</v>
      </c>
      <c r="T23" s="39">
        <v>372</v>
      </c>
      <c r="U23" s="39">
        <v>370</v>
      </c>
      <c r="V23" s="39">
        <v>375</v>
      </c>
      <c r="W23" s="39">
        <v>364</v>
      </c>
      <c r="X23" s="39">
        <v>369</v>
      </c>
      <c r="Y23" s="39">
        <v>376</v>
      </c>
      <c r="Z23" s="39">
        <v>371</v>
      </c>
      <c r="AA23" s="39">
        <v>339</v>
      </c>
      <c r="AB23" s="39">
        <v>281</v>
      </c>
      <c r="AC23" s="39">
        <v>378</v>
      </c>
      <c r="AD23" s="39">
        <v>468</v>
      </c>
      <c r="AE23" s="39">
        <v>424</v>
      </c>
      <c r="AF23" s="39">
        <v>340</v>
      </c>
      <c r="AG23" s="39">
        <v>342</v>
      </c>
      <c r="AH23" s="39">
        <v>449</v>
      </c>
      <c r="AI23" s="39">
        <v>454</v>
      </c>
      <c r="AJ23" s="39">
        <v>434</v>
      </c>
      <c r="AK23" s="39">
        <v>369</v>
      </c>
      <c r="AL23" s="39">
        <v>356</v>
      </c>
      <c r="AM23" s="39">
        <v>318</v>
      </c>
      <c r="AN23" s="39">
        <v>250</v>
      </c>
      <c r="AO23" s="39">
        <v>241</v>
      </c>
      <c r="AP23" s="39">
        <v>214</v>
      </c>
      <c r="AQ23" s="39">
        <v>59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164</v>
      </c>
      <c r="K25" s="26">
        <v>132</v>
      </c>
      <c r="L25" s="26">
        <v>114</v>
      </c>
      <c r="M25" s="26">
        <v>122</v>
      </c>
      <c r="N25" s="26">
        <v>155</v>
      </c>
      <c r="O25" s="26">
        <v>147</v>
      </c>
      <c r="P25" s="26">
        <v>143</v>
      </c>
      <c r="Q25" s="26">
        <v>146</v>
      </c>
      <c r="R25" s="26">
        <v>161</v>
      </c>
      <c r="S25" s="26">
        <v>169</v>
      </c>
      <c r="T25" s="26">
        <v>145</v>
      </c>
      <c r="U25" s="26">
        <v>156</v>
      </c>
      <c r="V25" s="26">
        <v>155</v>
      </c>
      <c r="W25" s="26">
        <v>179</v>
      </c>
      <c r="X25" s="26">
        <v>181</v>
      </c>
      <c r="Y25" s="26">
        <v>156</v>
      </c>
      <c r="Z25" s="26">
        <v>128</v>
      </c>
      <c r="AA25" s="26">
        <v>46</v>
      </c>
      <c r="AB25" s="26">
        <v>83</v>
      </c>
      <c r="AC25" s="26">
        <v>127</v>
      </c>
      <c r="AD25" s="26">
        <v>275</v>
      </c>
      <c r="AE25" s="26">
        <v>347</v>
      </c>
      <c r="AF25" s="26">
        <v>303</v>
      </c>
      <c r="AG25" s="26">
        <v>263</v>
      </c>
      <c r="AH25" s="26">
        <v>29</v>
      </c>
      <c r="AI25" s="26">
        <v>220</v>
      </c>
      <c r="AJ25" s="26">
        <v>360</v>
      </c>
      <c r="AK25" s="26">
        <v>176</v>
      </c>
      <c r="AL25" s="26">
        <v>13</v>
      </c>
      <c r="AM25" s="26">
        <v>133</v>
      </c>
      <c r="AN25" s="26">
        <v>111</v>
      </c>
      <c r="AO25" s="26">
        <v>57</v>
      </c>
      <c r="AP25" s="26">
        <v>67</v>
      </c>
      <c r="AQ25" s="26">
        <v>44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0.99808318957255127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164</v>
      </c>
      <c r="K26" s="39">
        <v>132</v>
      </c>
      <c r="L26" s="39">
        <v>114</v>
      </c>
      <c r="M26" s="39">
        <v>122</v>
      </c>
      <c r="N26" s="39">
        <v>155</v>
      </c>
      <c r="O26" s="39">
        <v>147</v>
      </c>
      <c r="P26" s="39">
        <v>143</v>
      </c>
      <c r="Q26" s="39">
        <v>146</v>
      </c>
      <c r="R26" s="39">
        <v>161</v>
      </c>
      <c r="S26" s="39">
        <v>169</v>
      </c>
      <c r="T26" s="39">
        <v>145</v>
      </c>
      <c r="U26" s="39">
        <v>156</v>
      </c>
      <c r="V26" s="39">
        <v>155</v>
      </c>
      <c r="W26" s="39">
        <v>179</v>
      </c>
      <c r="X26" s="39">
        <v>181</v>
      </c>
      <c r="Y26" s="39">
        <v>156</v>
      </c>
      <c r="Z26" s="39">
        <v>128</v>
      </c>
      <c r="AA26" s="39">
        <v>46</v>
      </c>
      <c r="AB26" s="39">
        <v>84</v>
      </c>
      <c r="AC26" s="39">
        <v>131</v>
      </c>
      <c r="AD26" s="39">
        <v>276</v>
      </c>
      <c r="AE26" s="39">
        <v>347</v>
      </c>
      <c r="AF26" s="39">
        <v>303</v>
      </c>
      <c r="AG26" s="39">
        <v>263</v>
      </c>
      <c r="AH26" s="39">
        <v>33</v>
      </c>
      <c r="AI26" s="39">
        <v>220</v>
      </c>
      <c r="AJ26" s="39">
        <v>360</v>
      </c>
      <c r="AK26" s="39">
        <v>176</v>
      </c>
      <c r="AL26" s="39">
        <v>13</v>
      </c>
      <c r="AM26" s="39">
        <v>133</v>
      </c>
      <c r="AN26" s="39">
        <v>111</v>
      </c>
      <c r="AO26" s="39">
        <v>57</v>
      </c>
      <c r="AP26" s="39">
        <v>67</v>
      </c>
      <c r="AQ26" s="39">
        <v>44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 t="s">
        <v>114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74.099999999999994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conditionalFormatting sqref="I21:BB21">
    <cfRule type="colorScale" priority="41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BC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BC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BC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BC22">
    <cfRule type="cellIs" dxfId="106" priority="1" operator="greaterThanOrEqual">
      <formula>100%</formula>
    </cfRule>
    <cfRule type="cellIs" dxfId="105" priority="2" operator="lessThan">
      <formula>99.99%</formula>
    </cfRule>
  </conditionalFormatting>
  <conditionalFormatting sqref="BC25">
    <cfRule type="cellIs" dxfId="104" priority="3" operator="greaterThan">
      <formula>95%</formula>
    </cfRule>
    <cfRule type="cellIs" dxfId="103" priority="4" operator="greaterThanOrEqual">
      <formula>90%</formula>
    </cfRule>
    <cfRule type="cellIs" dxfId="102" priority="5" operator="lessThan">
      <formula>89.99%</formula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O38"/>
  <sheetViews>
    <sheetView showGridLines="0" topLeftCell="A32" zoomScale="120" zoomScaleNormal="120" workbookViewId="0">
      <selection activeCell="G38" sqref="G38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36</v>
      </c>
      <c r="K10" s="26">
        <v>31</v>
      </c>
      <c r="L10" s="26">
        <v>29</v>
      </c>
      <c r="M10" s="26">
        <v>47</v>
      </c>
      <c r="N10" s="26">
        <v>34</v>
      </c>
      <c r="O10" s="26">
        <v>45</v>
      </c>
      <c r="P10" s="26">
        <v>46</v>
      </c>
      <c r="Q10" s="26">
        <v>45</v>
      </c>
      <c r="R10" s="26">
        <v>41</v>
      </c>
      <c r="S10" s="26">
        <v>45</v>
      </c>
      <c r="T10" s="26">
        <v>40</v>
      </c>
      <c r="U10" s="26">
        <v>38</v>
      </c>
      <c r="V10" s="26">
        <v>45</v>
      </c>
      <c r="W10" s="26">
        <v>49</v>
      </c>
      <c r="X10" s="26">
        <v>41</v>
      </c>
      <c r="Y10" s="26">
        <v>35</v>
      </c>
      <c r="Z10" s="26">
        <v>22</v>
      </c>
      <c r="AA10" s="26">
        <v>9</v>
      </c>
      <c r="AB10" s="26">
        <v>30</v>
      </c>
      <c r="AC10" s="26">
        <v>63</v>
      </c>
      <c r="AD10" s="26">
        <v>65</v>
      </c>
      <c r="AE10" s="26">
        <v>73</v>
      </c>
      <c r="AF10" s="26">
        <v>76</v>
      </c>
      <c r="AG10" s="26">
        <v>80</v>
      </c>
      <c r="AH10" s="26">
        <v>26</v>
      </c>
      <c r="AI10" s="26">
        <v>23</v>
      </c>
      <c r="AJ10" s="26">
        <v>24</v>
      </c>
      <c r="AK10" s="26">
        <v>27</v>
      </c>
      <c r="AL10" s="26">
        <v>8</v>
      </c>
      <c r="AM10" s="26">
        <v>11</v>
      </c>
      <c r="AN10" s="26">
        <v>14</v>
      </c>
      <c r="AO10" s="26">
        <v>12</v>
      </c>
      <c r="AP10" s="26">
        <v>13</v>
      </c>
      <c r="AQ10" s="26">
        <v>3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IFERROR(SUM(I10:BB10)/SUM(I11:BB11),0)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36</v>
      </c>
      <c r="K11" s="39">
        <v>31</v>
      </c>
      <c r="L11" s="39">
        <v>29</v>
      </c>
      <c r="M11" s="39">
        <v>47</v>
      </c>
      <c r="N11" s="39">
        <v>34</v>
      </c>
      <c r="O11" s="39">
        <v>45</v>
      </c>
      <c r="P11" s="39">
        <v>46</v>
      </c>
      <c r="Q11" s="39">
        <v>45</v>
      </c>
      <c r="R11" s="39">
        <v>41</v>
      </c>
      <c r="S11" s="39">
        <v>45</v>
      </c>
      <c r="T11" s="39">
        <v>40</v>
      </c>
      <c r="U11" s="39">
        <v>38</v>
      </c>
      <c r="V11" s="39">
        <v>45</v>
      </c>
      <c r="W11" s="39">
        <v>49</v>
      </c>
      <c r="X11" s="39">
        <v>41</v>
      </c>
      <c r="Y11" s="39">
        <v>35</v>
      </c>
      <c r="Z11" s="39">
        <v>22</v>
      </c>
      <c r="AA11" s="39">
        <v>9</v>
      </c>
      <c r="AB11" s="39">
        <v>30</v>
      </c>
      <c r="AC11" s="39">
        <v>63</v>
      </c>
      <c r="AD11" s="39">
        <v>65</v>
      </c>
      <c r="AE11" s="39">
        <v>73</v>
      </c>
      <c r="AF11" s="39">
        <v>76</v>
      </c>
      <c r="AG11" s="39">
        <v>80</v>
      </c>
      <c r="AH11" s="39">
        <v>26</v>
      </c>
      <c r="AI11" s="39">
        <v>23</v>
      </c>
      <c r="AJ11" s="39">
        <v>24</v>
      </c>
      <c r="AK11" s="39">
        <v>27</v>
      </c>
      <c r="AL11" s="39">
        <v>8</v>
      </c>
      <c r="AM11" s="39">
        <v>11</v>
      </c>
      <c r="AN11" s="39">
        <v>14</v>
      </c>
      <c r="AO11" s="39">
        <v>12</v>
      </c>
      <c r="AP11" s="39">
        <v>13</v>
      </c>
      <c r="AQ11" s="39">
        <v>3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362</v>
      </c>
      <c r="K13" s="26">
        <v>315</v>
      </c>
      <c r="L13" s="26">
        <v>298</v>
      </c>
      <c r="M13" s="26">
        <v>472</v>
      </c>
      <c r="N13" s="26">
        <v>338</v>
      </c>
      <c r="O13" s="26">
        <v>457</v>
      </c>
      <c r="P13" s="26">
        <v>461</v>
      </c>
      <c r="Q13" s="26">
        <v>449</v>
      </c>
      <c r="R13" s="26">
        <v>411</v>
      </c>
      <c r="S13" s="26">
        <v>454</v>
      </c>
      <c r="T13" s="26">
        <v>407</v>
      </c>
      <c r="U13" s="26">
        <v>387</v>
      </c>
      <c r="V13" s="26">
        <v>452</v>
      </c>
      <c r="W13" s="26">
        <v>492</v>
      </c>
      <c r="X13" s="26">
        <v>413</v>
      </c>
      <c r="Y13" s="26">
        <v>345</v>
      </c>
      <c r="Z13" s="26">
        <v>228</v>
      </c>
      <c r="AA13" s="26">
        <v>98</v>
      </c>
      <c r="AB13" s="26">
        <v>304</v>
      </c>
      <c r="AC13" s="26">
        <v>639</v>
      </c>
      <c r="AD13" s="26">
        <v>655</v>
      </c>
      <c r="AE13" s="26">
        <v>729</v>
      </c>
      <c r="AF13" s="26">
        <v>765</v>
      </c>
      <c r="AG13" s="26">
        <v>802</v>
      </c>
      <c r="AH13" s="26">
        <v>260</v>
      </c>
      <c r="AI13" s="26">
        <v>228</v>
      </c>
      <c r="AJ13" s="26">
        <v>240</v>
      </c>
      <c r="AK13" s="26">
        <v>275</v>
      </c>
      <c r="AL13" s="26">
        <v>8</v>
      </c>
      <c r="AM13" s="26">
        <v>111</v>
      </c>
      <c r="AN13" s="26">
        <v>142</v>
      </c>
      <c r="AO13" s="26">
        <v>117</v>
      </c>
      <c r="AP13" s="26">
        <v>127</v>
      </c>
      <c r="AQ13" s="26">
        <v>31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0.99772357723577232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363</v>
      </c>
      <c r="K14" s="39">
        <v>316</v>
      </c>
      <c r="L14" s="39">
        <v>298</v>
      </c>
      <c r="M14" s="39">
        <v>472</v>
      </c>
      <c r="N14" s="39">
        <v>341</v>
      </c>
      <c r="O14" s="39">
        <v>458</v>
      </c>
      <c r="P14" s="39">
        <v>463</v>
      </c>
      <c r="Q14" s="39">
        <v>450</v>
      </c>
      <c r="R14" s="39">
        <v>411</v>
      </c>
      <c r="S14" s="39">
        <v>455</v>
      </c>
      <c r="T14" s="39">
        <v>407</v>
      </c>
      <c r="U14" s="39">
        <v>387</v>
      </c>
      <c r="V14" s="39">
        <v>452</v>
      </c>
      <c r="W14" s="39">
        <v>492</v>
      </c>
      <c r="X14" s="39">
        <v>414</v>
      </c>
      <c r="Y14" s="39">
        <v>346</v>
      </c>
      <c r="Z14" s="39">
        <v>228</v>
      </c>
      <c r="AA14" s="39">
        <v>98</v>
      </c>
      <c r="AB14" s="39">
        <v>305</v>
      </c>
      <c r="AC14" s="39">
        <v>639</v>
      </c>
      <c r="AD14" s="39">
        <v>656</v>
      </c>
      <c r="AE14" s="39">
        <v>730</v>
      </c>
      <c r="AF14" s="39">
        <v>769</v>
      </c>
      <c r="AG14" s="39">
        <v>804</v>
      </c>
      <c r="AH14" s="39">
        <v>260</v>
      </c>
      <c r="AI14" s="39">
        <v>233</v>
      </c>
      <c r="AJ14" s="39">
        <v>240</v>
      </c>
      <c r="AK14" s="39">
        <v>277</v>
      </c>
      <c r="AL14" s="39">
        <v>8</v>
      </c>
      <c r="AM14" s="39">
        <v>111</v>
      </c>
      <c r="AN14" s="39">
        <v>142</v>
      </c>
      <c r="AO14" s="39">
        <v>117</v>
      </c>
      <c r="AP14" s="39">
        <v>127</v>
      </c>
      <c r="AQ14" s="39">
        <v>31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296</v>
      </c>
      <c r="K19" s="26">
        <v>390</v>
      </c>
      <c r="L19" s="26">
        <v>214</v>
      </c>
      <c r="M19" s="26">
        <v>512</v>
      </c>
      <c r="N19" s="26">
        <v>353</v>
      </c>
      <c r="O19" s="26">
        <v>452</v>
      </c>
      <c r="P19" s="26">
        <v>465</v>
      </c>
      <c r="Q19" s="26">
        <v>434</v>
      </c>
      <c r="R19" s="26">
        <v>470</v>
      </c>
      <c r="S19" s="26">
        <v>398</v>
      </c>
      <c r="T19" s="26">
        <v>418</v>
      </c>
      <c r="U19" s="26">
        <v>272</v>
      </c>
      <c r="V19" s="26">
        <v>569</v>
      </c>
      <c r="W19" s="26">
        <v>374</v>
      </c>
      <c r="X19" s="26">
        <v>565</v>
      </c>
      <c r="Y19" s="26">
        <v>384</v>
      </c>
      <c r="Z19" s="26">
        <v>168</v>
      </c>
      <c r="AA19" s="26">
        <v>60</v>
      </c>
      <c r="AB19" s="26">
        <v>200</v>
      </c>
      <c r="AC19" s="26">
        <v>545</v>
      </c>
      <c r="AD19" s="26">
        <v>740</v>
      </c>
      <c r="AE19" s="26">
        <v>521</v>
      </c>
      <c r="AF19" s="26">
        <v>633</v>
      </c>
      <c r="AG19" s="26">
        <v>543</v>
      </c>
      <c r="AH19" s="26">
        <v>160</v>
      </c>
      <c r="AI19" s="26">
        <v>741</v>
      </c>
      <c r="AJ19" s="26">
        <v>667</v>
      </c>
      <c r="AK19" s="26">
        <v>240</v>
      </c>
      <c r="AL19" s="26">
        <v>0</v>
      </c>
      <c r="AM19" s="26">
        <v>207</v>
      </c>
      <c r="AN19" s="26">
        <v>126</v>
      </c>
      <c r="AO19" s="26">
        <v>122</v>
      </c>
      <c r="AP19" s="26">
        <v>89</v>
      </c>
      <c r="AQ19" s="26">
        <v>13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296</v>
      </c>
      <c r="K20" s="39">
        <v>390</v>
      </c>
      <c r="L20" s="39">
        <v>214</v>
      </c>
      <c r="M20" s="39">
        <v>512</v>
      </c>
      <c r="N20" s="39">
        <v>353</v>
      </c>
      <c r="O20" s="39">
        <v>452</v>
      </c>
      <c r="P20" s="39">
        <v>465</v>
      </c>
      <c r="Q20" s="39">
        <v>434</v>
      </c>
      <c r="R20" s="39">
        <v>470</v>
      </c>
      <c r="S20" s="39">
        <v>398</v>
      </c>
      <c r="T20" s="39">
        <v>418</v>
      </c>
      <c r="U20" s="39">
        <v>272</v>
      </c>
      <c r="V20" s="39">
        <v>569</v>
      </c>
      <c r="W20" s="39">
        <v>374</v>
      </c>
      <c r="X20" s="39">
        <v>565</v>
      </c>
      <c r="Y20" s="39">
        <v>384</v>
      </c>
      <c r="Z20" s="39">
        <v>168</v>
      </c>
      <c r="AA20" s="39">
        <v>60</v>
      </c>
      <c r="AB20" s="39">
        <v>200</v>
      </c>
      <c r="AC20" s="39">
        <v>545</v>
      </c>
      <c r="AD20" s="39">
        <v>740</v>
      </c>
      <c r="AE20" s="39">
        <v>521</v>
      </c>
      <c r="AF20" s="39">
        <v>633</v>
      </c>
      <c r="AG20" s="39">
        <v>543</v>
      </c>
      <c r="AH20" s="39">
        <v>160</v>
      </c>
      <c r="AI20" s="39">
        <v>741</v>
      </c>
      <c r="AJ20" s="39">
        <v>667</v>
      </c>
      <c r="AK20" s="39">
        <v>240</v>
      </c>
      <c r="AL20" s="39">
        <v>0</v>
      </c>
      <c r="AM20" s="39">
        <v>207</v>
      </c>
      <c r="AN20" s="39">
        <v>126</v>
      </c>
      <c r="AO20" s="39">
        <v>122</v>
      </c>
      <c r="AP20" s="39">
        <v>89</v>
      </c>
      <c r="AQ20" s="39">
        <v>13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520</v>
      </c>
      <c r="K22" s="26">
        <v>620</v>
      </c>
      <c r="L22" s="26">
        <v>477</v>
      </c>
      <c r="M22" s="26">
        <v>713</v>
      </c>
      <c r="N22" s="26">
        <v>647</v>
      </c>
      <c r="O22" s="26">
        <v>711</v>
      </c>
      <c r="P22" s="26">
        <v>764</v>
      </c>
      <c r="Q22" s="26">
        <v>731</v>
      </c>
      <c r="R22" s="26">
        <v>856</v>
      </c>
      <c r="S22" s="26">
        <v>735</v>
      </c>
      <c r="T22" s="26">
        <v>772</v>
      </c>
      <c r="U22" s="26">
        <v>636</v>
      </c>
      <c r="V22" s="26">
        <v>808</v>
      </c>
      <c r="W22" s="26">
        <v>714</v>
      </c>
      <c r="X22" s="26">
        <v>810</v>
      </c>
      <c r="Y22" s="26">
        <v>706</v>
      </c>
      <c r="Z22" s="26">
        <v>563</v>
      </c>
      <c r="AA22" s="26">
        <v>524</v>
      </c>
      <c r="AB22" s="26">
        <v>636</v>
      </c>
      <c r="AC22" s="26">
        <v>800</v>
      </c>
      <c r="AD22" s="26">
        <v>897</v>
      </c>
      <c r="AE22" s="26">
        <v>793</v>
      </c>
      <c r="AF22" s="26">
        <v>750</v>
      </c>
      <c r="AG22" s="26">
        <v>575</v>
      </c>
      <c r="AH22" s="26">
        <v>697</v>
      </c>
      <c r="AI22" s="26">
        <v>904</v>
      </c>
      <c r="AJ22" s="26">
        <v>778</v>
      </c>
      <c r="AK22" s="26">
        <v>631</v>
      </c>
      <c r="AL22" s="26">
        <v>588</v>
      </c>
      <c r="AM22" s="26">
        <v>505</v>
      </c>
      <c r="AN22" s="26">
        <v>418</v>
      </c>
      <c r="AO22" s="26">
        <v>412</v>
      </c>
      <c r="AP22" s="26">
        <v>0</v>
      </c>
      <c r="AQ22" s="26">
        <v>142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520</v>
      </c>
      <c r="K23" s="39">
        <v>620</v>
      </c>
      <c r="L23" s="39">
        <v>477</v>
      </c>
      <c r="M23" s="39">
        <v>713</v>
      </c>
      <c r="N23" s="39">
        <v>647</v>
      </c>
      <c r="O23" s="39">
        <v>711</v>
      </c>
      <c r="P23" s="39">
        <v>764</v>
      </c>
      <c r="Q23" s="39">
        <v>731</v>
      </c>
      <c r="R23" s="39">
        <v>856</v>
      </c>
      <c r="S23" s="39">
        <v>735</v>
      </c>
      <c r="T23" s="39">
        <v>772</v>
      </c>
      <c r="U23" s="39">
        <v>636</v>
      </c>
      <c r="V23" s="39">
        <v>808</v>
      </c>
      <c r="W23" s="39">
        <v>714</v>
      </c>
      <c r="X23" s="39">
        <v>810</v>
      </c>
      <c r="Y23" s="39">
        <v>706</v>
      </c>
      <c r="Z23" s="39">
        <v>563</v>
      </c>
      <c r="AA23" s="39">
        <v>524</v>
      </c>
      <c r="AB23" s="39">
        <v>636</v>
      </c>
      <c r="AC23" s="39">
        <v>800</v>
      </c>
      <c r="AD23" s="39">
        <v>897</v>
      </c>
      <c r="AE23" s="39">
        <v>793</v>
      </c>
      <c r="AF23" s="39">
        <v>750</v>
      </c>
      <c r="AG23" s="39">
        <v>575</v>
      </c>
      <c r="AH23" s="39">
        <v>697</v>
      </c>
      <c r="AI23" s="39">
        <v>904</v>
      </c>
      <c r="AJ23" s="39">
        <v>778</v>
      </c>
      <c r="AK23" s="39">
        <v>631</v>
      </c>
      <c r="AL23" s="39">
        <v>588</v>
      </c>
      <c r="AM23" s="39">
        <v>505</v>
      </c>
      <c r="AN23" s="39">
        <v>418</v>
      </c>
      <c r="AO23" s="39">
        <v>412</v>
      </c>
      <c r="AP23" s="39">
        <v>0</v>
      </c>
      <c r="AQ23" s="39">
        <v>142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296</v>
      </c>
      <c r="K25" s="26">
        <v>290</v>
      </c>
      <c r="L25" s="26">
        <v>357</v>
      </c>
      <c r="M25" s="26">
        <v>276</v>
      </c>
      <c r="N25" s="26">
        <v>419</v>
      </c>
      <c r="O25" s="26">
        <v>388</v>
      </c>
      <c r="P25" s="26">
        <v>410</v>
      </c>
      <c r="Q25" s="26">
        <v>467</v>
      </c>
      <c r="R25" s="26">
        <v>345</v>
      </c>
      <c r="S25" s="26">
        <v>519</v>
      </c>
      <c r="T25" s="26">
        <v>381</v>
      </c>
      <c r="U25" s="26">
        <v>408</v>
      </c>
      <c r="V25" s="26">
        <v>389</v>
      </c>
      <c r="W25" s="26">
        <v>468</v>
      </c>
      <c r="X25" s="26">
        <v>469</v>
      </c>
      <c r="Y25" s="26">
        <v>488</v>
      </c>
      <c r="Z25" s="26">
        <v>311</v>
      </c>
      <c r="AA25" s="26">
        <v>97</v>
      </c>
      <c r="AB25" s="26">
        <v>88</v>
      </c>
      <c r="AC25" s="26">
        <v>381</v>
      </c>
      <c r="AD25" s="26">
        <v>643</v>
      </c>
      <c r="AE25" s="26">
        <v>625</v>
      </c>
      <c r="AF25" s="26">
        <v>676</v>
      </c>
      <c r="AG25" s="26">
        <v>712</v>
      </c>
      <c r="AH25" s="26">
        <v>38</v>
      </c>
      <c r="AI25" s="26">
        <v>534</v>
      </c>
      <c r="AJ25" s="26">
        <v>767</v>
      </c>
      <c r="AK25" s="26">
        <v>388</v>
      </c>
      <c r="AL25" s="26">
        <v>43</v>
      </c>
      <c r="AM25" s="26">
        <v>290</v>
      </c>
      <c r="AN25" s="26">
        <v>213</v>
      </c>
      <c r="AO25" s="26">
        <v>128</v>
      </c>
      <c r="AP25" s="26">
        <v>171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1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296</v>
      </c>
      <c r="K26" s="39">
        <v>290</v>
      </c>
      <c r="L26" s="39">
        <v>357</v>
      </c>
      <c r="M26" s="39">
        <v>276</v>
      </c>
      <c r="N26" s="39">
        <v>419</v>
      </c>
      <c r="O26" s="39">
        <v>388</v>
      </c>
      <c r="P26" s="39">
        <v>410</v>
      </c>
      <c r="Q26" s="39">
        <v>467</v>
      </c>
      <c r="R26" s="39">
        <v>345</v>
      </c>
      <c r="S26" s="39">
        <v>519</v>
      </c>
      <c r="T26" s="39">
        <v>381</v>
      </c>
      <c r="U26" s="39">
        <v>408</v>
      </c>
      <c r="V26" s="39">
        <v>389</v>
      </c>
      <c r="W26" s="39">
        <v>468</v>
      </c>
      <c r="X26" s="39">
        <v>469</v>
      </c>
      <c r="Y26" s="39">
        <v>488</v>
      </c>
      <c r="Z26" s="39">
        <v>311</v>
      </c>
      <c r="AA26" s="39">
        <v>97</v>
      </c>
      <c r="AB26" s="39">
        <v>88</v>
      </c>
      <c r="AC26" s="39">
        <v>381</v>
      </c>
      <c r="AD26" s="39">
        <v>643</v>
      </c>
      <c r="AE26" s="39">
        <v>625</v>
      </c>
      <c r="AF26" s="39">
        <v>676</v>
      </c>
      <c r="AG26" s="39">
        <v>712</v>
      </c>
      <c r="AH26" s="39">
        <v>38</v>
      </c>
      <c r="AI26" s="39">
        <v>534</v>
      </c>
      <c r="AJ26" s="39">
        <v>767</v>
      </c>
      <c r="AK26" s="39">
        <v>388</v>
      </c>
      <c r="AL26" s="39">
        <v>43</v>
      </c>
      <c r="AM26" s="39">
        <v>290</v>
      </c>
      <c r="AN26" s="39">
        <v>213</v>
      </c>
      <c r="AO26" s="39">
        <v>128</v>
      </c>
      <c r="AP26" s="39">
        <v>171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 t="s">
        <v>115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65.099999999999994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A6:A9"/>
    <mergeCell ref="B6:H6"/>
    <mergeCell ref="I6:BB6"/>
    <mergeCell ref="BC6:BC9"/>
    <mergeCell ref="B7:D7"/>
    <mergeCell ref="E7:H7"/>
    <mergeCell ref="I7:BB7"/>
    <mergeCell ref="B8:BB8"/>
    <mergeCell ref="F10:F11"/>
    <mergeCell ref="G10:G11"/>
    <mergeCell ref="BC10:BC11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conditionalFormatting sqref="BC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BC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BC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BC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BC22">
    <cfRule type="cellIs" dxfId="89" priority="1" operator="greaterThanOrEqual">
      <formula>100%</formula>
    </cfRule>
    <cfRule type="cellIs" dxfId="88" priority="2" operator="lessThan">
      <formula>99.99%</formula>
    </cfRule>
  </conditionalFormatting>
  <conditionalFormatting sqref="BC25">
    <cfRule type="cellIs" dxfId="87" priority="3" operator="greaterThan">
      <formula>95%</formula>
    </cfRule>
    <cfRule type="cellIs" dxfId="86" priority="4" operator="greaterThanOrEqual">
      <formula>90%</formula>
    </cfRule>
    <cfRule type="cellIs" dxfId="85" priority="5" operator="lessThan">
      <formula>89.99%</formula>
    </cfRule>
  </conditionalFormatting>
  <conditionalFormatting sqref="I21:BB21">
    <cfRule type="colorScale" priority="425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BO38"/>
  <sheetViews>
    <sheetView showGridLines="0" topLeftCell="A31" zoomScale="90" zoomScaleNormal="90" workbookViewId="0">
      <selection activeCell="H39" sqref="H39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IFERROR(SUM(I10:BB10)/SUM(I11:BB11),1)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117</v>
      </c>
      <c r="K13" s="26">
        <v>131</v>
      </c>
      <c r="L13" s="26">
        <v>65</v>
      </c>
      <c r="M13" s="26">
        <v>90</v>
      </c>
      <c r="N13" s="26">
        <v>56</v>
      </c>
      <c r="O13" s="26">
        <v>81</v>
      </c>
      <c r="P13" s="26">
        <v>89</v>
      </c>
      <c r="Q13" s="26">
        <v>63</v>
      </c>
      <c r="R13" s="26">
        <v>112</v>
      </c>
      <c r="S13" s="26">
        <v>101</v>
      </c>
      <c r="T13" s="26">
        <v>102</v>
      </c>
      <c r="U13" s="26">
        <v>62</v>
      </c>
      <c r="V13" s="26">
        <v>149</v>
      </c>
      <c r="W13" s="26">
        <v>72</v>
      </c>
      <c r="X13" s="26">
        <v>40</v>
      </c>
      <c r="Y13" s="26">
        <v>98</v>
      </c>
      <c r="Z13" s="26">
        <v>0</v>
      </c>
      <c r="AA13" s="26">
        <v>4</v>
      </c>
      <c r="AB13" s="26">
        <v>26</v>
      </c>
      <c r="AC13" s="26">
        <v>160</v>
      </c>
      <c r="AD13" s="26">
        <v>198</v>
      </c>
      <c r="AE13" s="26">
        <v>124</v>
      </c>
      <c r="AF13" s="26">
        <v>204</v>
      </c>
      <c r="AG13" s="26">
        <v>114</v>
      </c>
      <c r="AH13" s="26">
        <v>20</v>
      </c>
      <c r="AI13" s="26">
        <v>63</v>
      </c>
      <c r="AJ13" s="26">
        <v>55</v>
      </c>
      <c r="AK13" s="26">
        <v>42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0.99348003259983697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118</v>
      </c>
      <c r="K14" s="39">
        <v>133</v>
      </c>
      <c r="L14" s="39">
        <v>65</v>
      </c>
      <c r="M14" s="39">
        <v>91</v>
      </c>
      <c r="N14" s="39">
        <v>56</v>
      </c>
      <c r="O14" s="39">
        <v>81</v>
      </c>
      <c r="P14" s="39">
        <v>89</v>
      </c>
      <c r="Q14" s="39">
        <v>63</v>
      </c>
      <c r="R14" s="39">
        <v>113</v>
      </c>
      <c r="S14" s="39">
        <v>102</v>
      </c>
      <c r="T14" s="39">
        <v>102</v>
      </c>
      <c r="U14" s="39">
        <v>64</v>
      </c>
      <c r="V14" s="39">
        <v>151</v>
      </c>
      <c r="W14" s="39">
        <v>72</v>
      </c>
      <c r="X14" s="39">
        <v>40</v>
      </c>
      <c r="Y14" s="39">
        <v>99</v>
      </c>
      <c r="Z14" s="39">
        <v>0</v>
      </c>
      <c r="AA14" s="39">
        <v>4</v>
      </c>
      <c r="AB14" s="39">
        <v>26</v>
      </c>
      <c r="AC14" s="39">
        <v>160</v>
      </c>
      <c r="AD14" s="39">
        <v>202</v>
      </c>
      <c r="AE14" s="39">
        <v>124</v>
      </c>
      <c r="AF14" s="39">
        <v>205</v>
      </c>
      <c r="AG14" s="39">
        <v>114</v>
      </c>
      <c r="AH14" s="39">
        <v>20</v>
      </c>
      <c r="AI14" s="39">
        <v>63</v>
      </c>
      <c r="AJ14" s="39">
        <v>55</v>
      </c>
      <c r="AK14" s="39">
        <v>42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79</v>
      </c>
      <c r="K19" s="26">
        <v>52</v>
      </c>
      <c r="L19" s="26">
        <v>113</v>
      </c>
      <c r="M19" s="26">
        <v>81</v>
      </c>
      <c r="N19" s="26">
        <v>32</v>
      </c>
      <c r="O19" s="26">
        <v>155</v>
      </c>
      <c r="P19" s="26">
        <v>67</v>
      </c>
      <c r="Q19" s="26">
        <v>68</v>
      </c>
      <c r="R19" s="26">
        <v>59</v>
      </c>
      <c r="S19" s="26">
        <v>118</v>
      </c>
      <c r="T19" s="26">
        <v>109</v>
      </c>
      <c r="U19" s="26">
        <v>73</v>
      </c>
      <c r="V19" s="26">
        <v>0</v>
      </c>
      <c r="W19" s="26">
        <v>185</v>
      </c>
      <c r="X19" s="26">
        <v>135</v>
      </c>
      <c r="Y19" s="26">
        <v>46</v>
      </c>
      <c r="Z19" s="26">
        <v>81</v>
      </c>
      <c r="AA19" s="26">
        <v>0</v>
      </c>
      <c r="AB19" s="26">
        <v>0</v>
      </c>
      <c r="AC19" s="26">
        <v>0</v>
      </c>
      <c r="AD19" s="26">
        <v>0</v>
      </c>
      <c r="AE19" s="26">
        <v>225</v>
      </c>
      <c r="AF19" s="26">
        <v>179</v>
      </c>
      <c r="AG19" s="26">
        <v>105</v>
      </c>
      <c r="AH19" s="26">
        <v>121</v>
      </c>
      <c r="AI19" s="26">
        <v>0</v>
      </c>
      <c r="AJ19" s="26">
        <v>149</v>
      </c>
      <c r="AK19" s="26">
        <v>140</v>
      </c>
      <c r="AL19" s="26">
        <v>0</v>
      </c>
      <c r="AM19" s="26">
        <v>52</v>
      </c>
      <c r="AN19" s="26">
        <v>42</v>
      </c>
      <c r="AO19" s="26">
        <v>1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79</v>
      </c>
      <c r="K20" s="39">
        <v>52</v>
      </c>
      <c r="L20" s="39">
        <v>113</v>
      </c>
      <c r="M20" s="39">
        <v>81</v>
      </c>
      <c r="N20" s="39">
        <v>32</v>
      </c>
      <c r="O20" s="39">
        <v>155</v>
      </c>
      <c r="P20" s="39">
        <v>67</v>
      </c>
      <c r="Q20" s="39">
        <v>68</v>
      </c>
      <c r="R20" s="39">
        <v>59</v>
      </c>
      <c r="S20" s="39">
        <v>118</v>
      </c>
      <c r="T20" s="39">
        <v>109</v>
      </c>
      <c r="U20" s="39">
        <v>73</v>
      </c>
      <c r="V20" s="39">
        <v>0</v>
      </c>
      <c r="W20" s="39">
        <v>185</v>
      </c>
      <c r="X20" s="39">
        <v>135</v>
      </c>
      <c r="Y20" s="39">
        <v>46</v>
      </c>
      <c r="Z20" s="39">
        <v>81</v>
      </c>
      <c r="AA20" s="39">
        <v>0</v>
      </c>
      <c r="AB20" s="39">
        <v>0</v>
      </c>
      <c r="AC20" s="39">
        <v>0</v>
      </c>
      <c r="AD20" s="39">
        <v>0</v>
      </c>
      <c r="AE20" s="39">
        <v>225</v>
      </c>
      <c r="AF20" s="39">
        <v>179</v>
      </c>
      <c r="AG20" s="39">
        <v>105</v>
      </c>
      <c r="AH20" s="39">
        <v>121</v>
      </c>
      <c r="AI20" s="39">
        <v>0</v>
      </c>
      <c r="AJ20" s="39">
        <v>149</v>
      </c>
      <c r="AK20" s="39">
        <v>140</v>
      </c>
      <c r="AL20" s="39">
        <v>0</v>
      </c>
      <c r="AM20" s="39">
        <v>52</v>
      </c>
      <c r="AN20" s="39">
        <v>42</v>
      </c>
      <c r="AO20" s="39">
        <v>1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277</v>
      </c>
      <c r="J22" s="26">
        <v>229</v>
      </c>
      <c r="K22" s="26">
        <v>190</v>
      </c>
      <c r="L22" s="26">
        <v>266</v>
      </c>
      <c r="M22" s="26">
        <v>319</v>
      </c>
      <c r="N22" s="26">
        <v>223</v>
      </c>
      <c r="O22" s="26">
        <v>367</v>
      </c>
      <c r="P22" s="26">
        <v>290</v>
      </c>
      <c r="Q22" s="26">
        <v>263</v>
      </c>
      <c r="R22" s="26">
        <v>181</v>
      </c>
      <c r="S22" s="26">
        <v>218</v>
      </c>
      <c r="T22" s="26">
        <v>258</v>
      </c>
      <c r="U22" s="26">
        <v>246</v>
      </c>
      <c r="V22" s="26">
        <v>107</v>
      </c>
      <c r="W22" s="26">
        <v>231</v>
      </c>
      <c r="X22" s="26">
        <v>321</v>
      </c>
      <c r="Y22" s="26">
        <v>225</v>
      </c>
      <c r="Z22" s="26">
        <v>293</v>
      </c>
      <c r="AA22" s="26">
        <v>281</v>
      </c>
      <c r="AB22" s="26">
        <v>281</v>
      </c>
      <c r="AC22" s="26">
        <v>245</v>
      </c>
      <c r="AD22" s="26">
        <v>133</v>
      </c>
      <c r="AE22" s="26">
        <v>313</v>
      </c>
      <c r="AF22" s="26">
        <v>347</v>
      </c>
      <c r="AG22" s="26">
        <v>401</v>
      </c>
      <c r="AH22" s="26">
        <v>515</v>
      </c>
      <c r="AI22" s="26">
        <v>309</v>
      </c>
      <c r="AJ22" s="26">
        <v>240</v>
      </c>
      <c r="AK22" s="26">
        <v>216</v>
      </c>
      <c r="AL22" s="26">
        <v>0</v>
      </c>
      <c r="AM22" s="26">
        <v>153</v>
      </c>
      <c r="AN22" s="26">
        <v>158</v>
      </c>
      <c r="AO22" s="26">
        <v>107</v>
      </c>
      <c r="AP22" s="26">
        <v>60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277</v>
      </c>
      <c r="J23" s="39">
        <v>229</v>
      </c>
      <c r="K23" s="39">
        <v>190</v>
      </c>
      <c r="L23" s="39">
        <v>266</v>
      </c>
      <c r="M23" s="39">
        <v>319</v>
      </c>
      <c r="N23" s="39">
        <v>223</v>
      </c>
      <c r="O23" s="39">
        <v>367</v>
      </c>
      <c r="P23" s="39">
        <v>290</v>
      </c>
      <c r="Q23" s="39">
        <v>263</v>
      </c>
      <c r="R23" s="39">
        <v>181</v>
      </c>
      <c r="S23" s="39">
        <v>218</v>
      </c>
      <c r="T23" s="39">
        <v>258</v>
      </c>
      <c r="U23" s="39">
        <v>246</v>
      </c>
      <c r="V23" s="39">
        <v>107</v>
      </c>
      <c r="W23" s="39">
        <v>231</v>
      </c>
      <c r="X23" s="39">
        <v>321</v>
      </c>
      <c r="Y23" s="39">
        <v>225</v>
      </c>
      <c r="Z23" s="39">
        <v>293</v>
      </c>
      <c r="AA23" s="39">
        <v>281</v>
      </c>
      <c r="AB23" s="39">
        <v>281</v>
      </c>
      <c r="AC23" s="39">
        <v>245</v>
      </c>
      <c r="AD23" s="39">
        <v>133</v>
      </c>
      <c r="AE23" s="39">
        <v>313</v>
      </c>
      <c r="AF23" s="39">
        <v>347</v>
      </c>
      <c r="AG23" s="39">
        <v>401</v>
      </c>
      <c r="AH23" s="39">
        <v>515</v>
      </c>
      <c r="AI23" s="39">
        <v>309</v>
      </c>
      <c r="AJ23" s="39">
        <v>240</v>
      </c>
      <c r="AK23" s="39">
        <v>216</v>
      </c>
      <c r="AL23" s="39">
        <v>0</v>
      </c>
      <c r="AM23" s="39">
        <v>153</v>
      </c>
      <c r="AN23" s="39">
        <v>158</v>
      </c>
      <c r="AO23" s="39">
        <v>107</v>
      </c>
      <c r="AP23" s="39">
        <v>60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74</v>
      </c>
      <c r="K25" s="26">
        <v>91</v>
      </c>
      <c r="L25" s="26">
        <v>37</v>
      </c>
      <c r="M25" s="26">
        <v>28</v>
      </c>
      <c r="N25" s="26">
        <v>128</v>
      </c>
      <c r="O25" s="26">
        <v>11</v>
      </c>
      <c r="P25" s="26">
        <v>144</v>
      </c>
      <c r="Q25" s="26">
        <v>90</v>
      </c>
      <c r="R25" s="26">
        <v>141</v>
      </c>
      <c r="S25" s="26">
        <v>81</v>
      </c>
      <c r="T25" s="26">
        <v>69</v>
      </c>
      <c r="U25" s="26">
        <v>85</v>
      </c>
      <c r="V25" s="26">
        <v>139</v>
      </c>
      <c r="W25" s="26">
        <v>57</v>
      </c>
      <c r="X25" s="26">
        <v>45</v>
      </c>
      <c r="Y25" s="26">
        <v>142</v>
      </c>
      <c r="Z25" s="26">
        <v>13</v>
      </c>
      <c r="AA25" s="26">
        <v>10</v>
      </c>
      <c r="AB25" s="26">
        <v>0</v>
      </c>
      <c r="AC25" s="26">
        <v>119</v>
      </c>
      <c r="AD25" s="26">
        <v>112</v>
      </c>
      <c r="AE25" s="26">
        <v>45</v>
      </c>
      <c r="AF25" s="26">
        <v>145</v>
      </c>
      <c r="AG25" s="26">
        <v>45</v>
      </c>
      <c r="AH25" s="26">
        <v>7</v>
      </c>
      <c r="AI25" s="26">
        <v>206</v>
      </c>
      <c r="AJ25" s="26">
        <v>218</v>
      </c>
      <c r="AK25" s="26">
        <v>147</v>
      </c>
      <c r="AL25" s="26">
        <v>0</v>
      </c>
      <c r="AM25" s="26">
        <v>115</v>
      </c>
      <c r="AN25" s="26">
        <v>37</v>
      </c>
      <c r="AO25" s="26">
        <v>52</v>
      </c>
      <c r="AP25" s="26">
        <v>44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1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74</v>
      </c>
      <c r="K26" s="39">
        <v>91</v>
      </c>
      <c r="L26" s="39">
        <v>37</v>
      </c>
      <c r="M26" s="39">
        <v>28</v>
      </c>
      <c r="N26" s="39">
        <v>128</v>
      </c>
      <c r="O26" s="39">
        <v>11</v>
      </c>
      <c r="P26" s="39">
        <v>144</v>
      </c>
      <c r="Q26" s="39">
        <v>90</v>
      </c>
      <c r="R26" s="39">
        <v>141</v>
      </c>
      <c r="S26" s="39">
        <v>81</v>
      </c>
      <c r="T26" s="39">
        <v>69</v>
      </c>
      <c r="U26" s="39">
        <v>85</v>
      </c>
      <c r="V26" s="39">
        <v>139</v>
      </c>
      <c r="W26" s="39">
        <v>57</v>
      </c>
      <c r="X26" s="39">
        <v>45</v>
      </c>
      <c r="Y26" s="39">
        <v>142</v>
      </c>
      <c r="Z26" s="39">
        <v>13</v>
      </c>
      <c r="AA26" s="39">
        <v>10</v>
      </c>
      <c r="AB26" s="39">
        <v>0</v>
      </c>
      <c r="AC26" s="39">
        <v>119</v>
      </c>
      <c r="AD26" s="39">
        <v>112</v>
      </c>
      <c r="AE26" s="39">
        <v>45</v>
      </c>
      <c r="AF26" s="39">
        <v>145</v>
      </c>
      <c r="AG26" s="39">
        <v>45</v>
      </c>
      <c r="AH26" s="39">
        <v>7</v>
      </c>
      <c r="AI26" s="39">
        <v>206</v>
      </c>
      <c r="AJ26" s="39">
        <v>218</v>
      </c>
      <c r="AK26" s="39">
        <v>147</v>
      </c>
      <c r="AL26" s="39">
        <v>0</v>
      </c>
      <c r="AM26" s="39">
        <v>115</v>
      </c>
      <c r="AN26" s="39">
        <v>37</v>
      </c>
      <c r="AO26" s="39">
        <v>52</v>
      </c>
      <c r="AP26" s="39">
        <v>44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80.099999999999994" customHeight="1" thickTop="1">
      <c r="B36" s="129" t="s">
        <v>116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60.6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G10:G11"/>
    <mergeCell ref="BC13:BC14"/>
    <mergeCell ref="E10:E11"/>
    <mergeCell ref="BC6:BC9"/>
    <mergeCell ref="B7:D7"/>
    <mergeCell ref="B8:BB8"/>
    <mergeCell ref="BC10:BC11"/>
    <mergeCell ref="F10:F11"/>
    <mergeCell ref="A1:BC1"/>
    <mergeCell ref="F2:G2"/>
    <mergeCell ref="A4:BC4"/>
    <mergeCell ref="A5:BC5"/>
    <mergeCell ref="E7:H7"/>
    <mergeCell ref="I7:BB7"/>
    <mergeCell ref="A6:A9"/>
    <mergeCell ref="B6:H6"/>
    <mergeCell ref="I6:BB6"/>
    <mergeCell ref="C16:C17"/>
    <mergeCell ref="D16:D17"/>
    <mergeCell ref="E16:E17"/>
    <mergeCell ref="A10:A11"/>
    <mergeCell ref="B10:B11"/>
    <mergeCell ref="C10:C11"/>
    <mergeCell ref="D10:D11"/>
    <mergeCell ref="A15:BC15"/>
    <mergeCell ref="A12:BC12"/>
    <mergeCell ref="A13:A14"/>
    <mergeCell ref="B13:B14"/>
    <mergeCell ref="C13:C14"/>
    <mergeCell ref="D13:D14"/>
    <mergeCell ref="E13:E14"/>
    <mergeCell ref="F13:F14"/>
    <mergeCell ref="G13:G14"/>
    <mergeCell ref="F16:F17"/>
    <mergeCell ref="G16:G17"/>
    <mergeCell ref="BC16:BC17"/>
    <mergeCell ref="E22:E23"/>
    <mergeCell ref="F22:F23"/>
    <mergeCell ref="A18:BC18"/>
    <mergeCell ref="A19:A20"/>
    <mergeCell ref="B19:B20"/>
    <mergeCell ref="C19:C20"/>
    <mergeCell ref="D19:D20"/>
    <mergeCell ref="E19:E20"/>
    <mergeCell ref="F19:F20"/>
    <mergeCell ref="G19:G20"/>
    <mergeCell ref="BC19:BC20"/>
    <mergeCell ref="A16:A17"/>
    <mergeCell ref="B16:B17"/>
    <mergeCell ref="B36:G37"/>
    <mergeCell ref="H36:M37"/>
    <mergeCell ref="G22:G23"/>
    <mergeCell ref="BC22:BC23"/>
    <mergeCell ref="A24:BC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BC25:BC26"/>
    <mergeCell ref="I29:L29"/>
    <mergeCell ref="B34:M34"/>
    <mergeCell ref="B35:G35"/>
    <mergeCell ref="H35:M35"/>
  </mergeCells>
  <conditionalFormatting sqref="I21:BB21">
    <cfRule type="colorScale" priority="41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BC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BC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BC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BC22">
    <cfRule type="cellIs" dxfId="72" priority="1" operator="greaterThanOrEqual">
      <formula>100%</formula>
    </cfRule>
    <cfRule type="cellIs" dxfId="71" priority="2" operator="lessThan">
      <formula>99.99%</formula>
    </cfRule>
  </conditionalFormatting>
  <conditionalFormatting sqref="BC25">
    <cfRule type="cellIs" dxfId="70" priority="3" operator="greaterThan">
      <formula>95%</formula>
    </cfRule>
    <cfRule type="cellIs" dxfId="69" priority="4" operator="greaterThanOrEqual">
      <formula>90%</formula>
    </cfRule>
    <cfRule type="cellIs" dxfId="68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BO38"/>
  <sheetViews>
    <sheetView showGridLines="0" topLeftCell="A27" zoomScaleNormal="10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IFERROR(SUM(I10:BB10)/SUM(I11:BB11),1)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81</v>
      </c>
      <c r="K13" s="26">
        <v>65</v>
      </c>
      <c r="L13" s="26">
        <v>39</v>
      </c>
      <c r="M13" s="26">
        <v>29</v>
      </c>
      <c r="N13" s="26">
        <v>127</v>
      </c>
      <c r="O13" s="26">
        <v>16</v>
      </c>
      <c r="P13" s="26">
        <v>41</v>
      </c>
      <c r="Q13" s="26">
        <v>139</v>
      </c>
      <c r="R13" s="26">
        <v>32</v>
      </c>
      <c r="S13" s="26">
        <v>127</v>
      </c>
      <c r="T13" s="26">
        <v>44</v>
      </c>
      <c r="U13" s="26">
        <v>116</v>
      </c>
      <c r="V13" s="26">
        <v>34</v>
      </c>
      <c r="W13" s="26">
        <v>104</v>
      </c>
      <c r="X13" s="26">
        <v>22</v>
      </c>
      <c r="Y13" s="26">
        <v>16</v>
      </c>
      <c r="Z13" s="26">
        <v>67</v>
      </c>
      <c r="AA13" s="26">
        <v>13</v>
      </c>
      <c r="AB13" s="26">
        <v>36</v>
      </c>
      <c r="AC13" s="26">
        <v>153</v>
      </c>
      <c r="AD13" s="26">
        <v>120</v>
      </c>
      <c r="AE13" s="26">
        <v>180</v>
      </c>
      <c r="AF13" s="26">
        <v>79</v>
      </c>
      <c r="AG13" s="26">
        <v>127</v>
      </c>
      <c r="AH13" s="26">
        <v>57</v>
      </c>
      <c r="AI13" s="26">
        <v>25</v>
      </c>
      <c r="AJ13" s="26">
        <v>9</v>
      </c>
      <c r="AK13" s="26">
        <v>236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0.99766245909303408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81</v>
      </c>
      <c r="K14" s="39">
        <v>65</v>
      </c>
      <c r="L14" s="39">
        <v>39</v>
      </c>
      <c r="M14" s="39">
        <v>29</v>
      </c>
      <c r="N14" s="39">
        <v>127</v>
      </c>
      <c r="O14" s="39">
        <v>16</v>
      </c>
      <c r="P14" s="39">
        <v>41</v>
      </c>
      <c r="Q14" s="39">
        <v>139</v>
      </c>
      <c r="R14" s="39">
        <v>32</v>
      </c>
      <c r="S14" s="39">
        <v>127</v>
      </c>
      <c r="T14" s="39">
        <v>44</v>
      </c>
      <c r="U14" s="39">
        <v>116</v>
      </c>
      <c r="V14" s="39">
        <v>34</v>
      </c>
      <c r="W14" s="39">
        <v>104</v>
      </c>
      <c r="X14" s="39">
        <v>22</v>
      </c>
      <c r="Y14" s="39">
        <v>16</v>
      </c>
      <c r="Z14" s="39">
        <v>67</v>
      </c>
      <c r="AA14" s="39">
        <v>13</v>
      </c>
      <c r="AB14" s="39">
        <v>36</v>
      </c>
      <c r="AC14" s="39">
        <v>153</v>
      </c>
      <c r="AD14" s="39">
        <v>122</v>
      </c>
      <c r="AE14" s="39">
        <v>181</v>
      </c>
      <c r="AF14" s="39">
        <v>81</v>
      </c>
      <c r="AG14" s="39">
        <v>127</v>
      </c>
      <c r="AH14" s="39">
        <v>57</v>
      </c>
      <c r="AI14" s="39">
        <v>25</v>
      </c>
      <c r="AJ14" s="39">
        <v>9</v>
      </c>
      <c r="AK14" s="39">
        <v>236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59</v>
      </c>
      <c r="K19" s="26">
        <v>81</v>
      </c>
      <c r="L19" s="26">
        <v>60</v>
      </c>
      <c r="M19" s="26">
        <v>17</v>
      </c>
      <c r="N19" s="26">
        <v>54</v>
      </c>
      <c r="O19" s="26">
        <v>135</v>
      </c>
      <c r="P19" s="26">
        <v>10</v>
      </c>
      <c r="Q19" s="26">
        <v>41</v>
      </c>
      <c r="R19" s="26">
        <v>149</v>
      </c>
      <c r="S19" s="26">
        <v>28</v>
      </c>
      <c r="T19" s="26">
        <v>121</v>
      </c>
      <c r="U19" s="26">
        <v>8</v>
      </c>
      <c r="V19" s="26">
        <v>152</v>
      </c>
      <c r="W19" s="26">
        <v>23</v>
      </c>
      <c r="X19" s="26">
        <v>112</v>
      </c>
      <c r="Y19" s="26">
        <v>21</v>
      </c>
      <c r="Z19" s="26">
        <v>7</v>
      </c>
      <c r="AA19" s="26">
        <v>57</v>
      </c>
      <c r="AB19" s="26">
        <v>0</v>
      </c>
      <c r="AC19" s="26">
        <v>59</v>
      </c>
      <c r="AD19" s="26">
        <v>191</v>
      </c>
      <c r="AE19" s="26">
        <v>88</v>
      </c>
      <c r="AF19" s="26">
        <v>137</v>
      </c>
      <c r="AG19" s="26">
        <v>94</v>
      </c>
      <c r="AH19" s="26">
        <v>44</v>
      </c>
      <c r="AI19" s="26">
        <v>69</v>
      </c>
      <c r="AJ19" s="26">
        <v>120</v>
      </c>
      <c r="AK19" s="26">
        <v>9</v>
      </c>
      <c r="AL19" s="26">
        <v>0</v>
      </c>
      <c r="AM19" s="26">
        <v>236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59</v>
      </c>
      <c r="K20" s="39">
        <v>81</v>
      </c>
      <c r="L20" s="39">
        <v>60</v>
      </c>
      <c r="M20" s="39">
        <v>17</v>
      </c>
      <c r="N20" s="39">
        <v>54</v>
      </c>
      <c r="O20" s="39">
        <v>135</v>
      </c>
      <c r="P20" s="39">
        <v>10</v>
      </c>
      <c r="Q20" s="39">
        <v>41</v>
      </c>
      <c r="R20" s="39">
        <v>149</v>
      </c>
      <c r="S20" s="39">
        <v>28</v>
      </c>
      <c r="T20" s="39">
        <v>121</v>
      </c>
      <c r="U20" s="39">
        <v>8</v>
      </c>
      <c r="V20" s="39">
        <v>152</v>
      </c>
      <c r="W20" s="39">
        <v>23</v>
      </c>
      <c r="X20" s="39">
        <v>112</v>
      </c>
      <c r="Y20" s="39">
        <v>21</v>
      </c>
      <c r="Z20" s="39">
        <v>7</v>
      </c>
      <c r="AA20" s="39">
        <v>57</v>
      </c>
      <c r="AB20" s="39">
        <v>0</v>
      </c>
      <c r="AC20" s="39">
        <v>59</v>
      </c>
      <c r="AD20" s="39">
        <v>191</v>
      </c>
      <c r="AE20" s="39">
        <v>88</v>
      </c>
      <c r="AF20" s="39">
        <v>137</v>
      </c>
      <c r="AG20" s="39">
        <v>94</v>
      </c>
      <c r="AH20" s="39">
        <v>44</v>
      </c>
      <c r="AI20" s="39">
        <v>69</v>
      </c>
      <c r="AJ20" s="39">
        <v>120</v>
      </c>
      <c r="AK20" s="39">
        <v>9</v>
      </c>
      <c r="AL20" s="39">
        <v>0</v>
      </c>
      <c r="AM20" s="39">
        <v>236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90</v>
      </c>
      <c r="K22" s="26">
        <v>111</v>
      </c>
      <c r="L22" s="26">
        <v>165</v>
      </c>
      <c r="M22" s="26">
        <v>114</v>
      </c>
      <c r="N22" s="26">
        <v>105</v>
      </c>
      <c r="O22" s="26">
        <v>194</v>
      </c>
      <c r="P22" s="26">
        <v>162</v>
      </c>
      <c r="Q22" s="26">
        <v>74</v>
      </c>
      <c r="R22" s="26">
        <v>177</v>
      </c>
      <c r="S22" s="26">
        <v>72</v>
      </c>
      <c r="T22" s="26">
        <v>166</v>
      </c>
      <c r="U22" s="26">
        <v>57</v>
      </c>
      <c r="V22" s="26">
        <v>158</v>
      </c>
      <c r="W22" s="26">
        <v>70</v>
      </c>
      <c r="X22" s="26">
        <v>152</v>
      </c>
      <c r="Y22" s="26">
        <v>146</v>
      </c>
      <c r="Z22" s="26">
        <v>72</v>
      </c>
      <c r="AA22" s="26">
        <v>74</v>
      </c>
      <c r="AB22" s="26">
        <v>111</v>
      </c>
      <c r="AC22" s="26">
        <v>90</v>
      </c>
      <c r="AD22" s="26">
        <v>218</v>
      </c>
      <c r="AE22" s="26">
        <v>171</v>
      </c>
      <c r="AF22" s="26">
        <v>196</v>
      </c>
      <c r="AG22" s="26">
        <v>147</v>
      </c>
      <c r="AH22" s="26">
        <v>147</v>
      </c>
      <c r="AI22" s="26">
        <v>164</v>
      </c>
      <c r="AJ22" s="26">
        <v>210</v>
      </c>
      <c r="AK22" s="26">
        <v>78</v>
      </c>
      <c r="AL22" s="26">
        <v>0</v>
      </c>
      <c r="AM22" s="26">
        <v>136</v>
      </c>
      <c r="AN22" s="26">
        <v>62</v>
      </c>
      <c r="AO22" s="26">
        <v>26</v>
      </c>
      <c r="AP22" s="26">
        <v>15</v>
      </c>
      <c r="AQ22" s="26">
        <v>12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90</v>
      </c>
      <c r="K23" s="39">
        <v>111</v>
      </c>
      <c r="L23" s="39">
        <v>165</v>
      </c>
      <c r="M23" s="39">
        <v>114</v>
      </c>
      <c r="N23" s="39">
        <v>105</v>
      </c>
      <c r="O23" s="39">
        <v>194</v>
      </c>
      <c r="P23" s="39">
        <v>162</v>
      </c>
      <c r="Q23" s="39">
        <v>74</v>
      </c>
      <c r="R23" s="39">
        <v>177</v>
      </c>
      <c r="S23" s="39">
        <v>72</v>
      </c>
      <c r="T23" s="39">
        <v>166</v>
      </c>
      <c r="U23" s="39">
        <v>57</v>
      </c>
      <c r="V23" s="39">
        <v>158</v>
      </c>
      <c r="W23" s="39">
        <v>70</v>
      </c>
      <c r="X23" s="39">
        <v>152</v>
      </c>
      <c r="Y23" s="39">
        <v>146</v>
      </c>
      <c r="Z23" s="39">
        <v>72</v>
      </c>
      <c r="AA23" s="39">
        <v>74</v>
      </c>
      <c r="AB23" s="39">
        <v>111</v>
      </c>
      <c r="AC23" s="39">
        <v>90</v>
      </c>
      <c r="AD23" s="39">
        <v>218</v>
      </c>
      <c r="AE23" s="39">
        <v>171</v>
      </c>
      <c r="AF23" s="39">
        <v>196</v>
      </c>
      <c r="AG23" s="39">
        <v>147</v>
      </c>
      <c r="AH23" s="39">
        <v>147</v>
      </c>
      <c r="AI23" s="39">
        <v>164</v>
      </c>
      <c r="AJ23" s="39">
        <v>210</v>
      </c>
      <c r="AK23" s="39">
        <v>78</v>
      </c>
      <c r="AL23" s="39">
        <v>0</v>
      </c>
      <c r="AM23" s="39">
        <v>136</v>
      </c>
      <c r="AN23" s="39">
        <v>62</v>
      </c>
      <c r="AO23" s="39">
        <v>26</v>
      </c>
      <c r="AP23" s="39">
        <v>15</v>
      </c>
      <c r="AQ23" s="39">
        <v>12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39</v>
      </c>
      <c r="K25" s="26">
        <v>60</v>
      </c>
      <c r="L25" s="26">
        <v>12</v>
      </c>
      <c r="M25" s="26">
        <v>68</v>
      </c>
      <c r="N25" s="26">
        <v>63</v>
      </c>
      <c r="O25" s="26">
        <v>46</v>
      </c>
      <c r="P25" s="26">
        <v>42</v>
      </c>
      <c r="Q25" s="26">
        <v>127</v>
      </c>
      <c r="R25" s="26">
        <v>46</v>
      </c>
      <c r="S25" s="26">
        <v>133</v>
      </c>
      <c r="T25" s="26">
        <v>27</v>
      </c>
      <c r="U25" s="26">
        <v>117</v>
      </c>
      <c r="V25" s="26">
        <v>51</v>
      </c>
      <c r="W25" s="26">
        <v>122</v>
      </c>
      <c r="X25" s="26">
        <v>30</v>
      </c>
      <c r="Y25" s="26">
        <v>26</v>
      </c>
      <c r="Z25" s="26">
        <v>81</v>
      </c>
      <c r="AA25" s="26">
        <v>6</v>
      </c>
      <c r="AB25" s="26">
        <v>12</v>
      </c>
      <c r="AC25" s="26">
        <v>80</v>
      </c>
      <c r="AD25" s="26">
        <v>63</v>
      </c>
      <c r="AE25" s="26">
        <v>135</v>
      </c>
      <c r="AF25" s="26">
        <v>112</v>
      </c>
      <c r="AG25" s="26">
        <v>142</v>
      </c>
      <c r="AH25" s="26">
        <v>44</v>
      </c>
      <c r="AI25" s="26">
        <v>52</v>
      </c>
      <c r="AJ25" s="26">
        <v>74</v>
      </c>
      <c r="AK25" s="26">
        <v>0</v>
      </c>
      <c r="AL25" s="26">
        <v>140</v>
      </c>
      <c r="AM25" s="26">
        <v>178</v>
      </c>
      <c r="AN25" s="26">
        <v>74</v>
      </c>
      <c r="AO25" s="26">
        <v>36</v>
      </c>
      <c r="AP25" s="26">
        <v>21</v>
      </c>
      <c r="AQ25" s="26">
        <v>3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1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39</v>
      </c>
      <c r="K26" s="39">
        <v>60</v>
      </c>
      <c r="L26" s="39">
        <v>12</v>
      </c>
      <c r="M26" s="39">
        <v>68</v>
      </c>
      <c r="N26" s="39">
        <v>63</v>
      </c>
      <c r="O26" s="39">
        <v>46</v>
      </c>
      <c r="P26" s="39">
        <v>42</v>
      </c>
      <c r="Q26" s="39">
        <v>127</v>
      </c>
      <c r="R26" s="39">
        <v>46</v>
      </c>
      <c r="S26" s="39">
        <v>133</v>
      </c>
      <c r="T26" s="39">
        <v>27</v>
      </c>
      <c r="U26" s="39">
        <v>117</v>
      </c>
      <c r="V26" s="39">
        <v>51</v>
      </c>
      <c r="W26" s="39">
        <v>122</v>
      </c>
      <c r="X26" s="39">
        <v>30</v>
      </c>
      <c r="Y26" s="39">
        <v>26</v>
      </c>
      <c r="Z26" s="39">
        <v>81</v>
      </c>
      <c r="AA26" s="39">
        <v>6</v>
      </c>
      <c r="AB26" s="39">
        <v>12</v>
      </c>
      <c r="AC26" s="39">
        <v>80</v>
      </c>
      <c r="AD26" s="39">
        <v>63</v>
      </c>
      <c r="AE26" s="39">
        <v>135</v>
      </c>
      <c r="AF26" s="39">
        <v>112</v>
      </c>
      <c r="AG26" s="39">
        <v>142</v>
      </c>
      <c r="AH26" s="39">
        <v>44</v>
      </c>
      <c r="AI26" s="39">
        <v>52</v>
      </c>
      <c r="AJ26" s="39">
        <v>74</v>
      </c>
      <c r="AK26" s="39">
        <v>0</v>
      </c>
      <c r="AL26" s="39">
        <v>140</v>
      </c>
      <c r="AM26" s="39">
        <v>178</v>
      </c>
      <c r="AN26" s="39">
        <v>74</v>
      </c>
      <c r="AO26" s="39">
        <v>36</v>
      </c>
      <c r="AP26" s="39">
        <v>21</v>
      </c>
      <c r="AQ26" s="39">
        <v>3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 t="s">
        <v>117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65.45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G10:G11"/>
    <mergeCell ref="BC13:BC14"/>
    <mergeCell ref="E10:E11"/>
    <mergeCell ref="BC6:BC9"/>
    <mergeCell ref="B7:D7"/>
    <mergeCell ref="B8:BB8"/>
    <mergeCell ref="BC10:BC11"/>
    <mergeCell ref="F10:F11"/>
    <mergeCell ref="A1:BC1"/>
    <mergeCell ref="F2:G2"/>
    <mergeCell ref="A4:BC4"/>
    <mergeCell ref="A5:BC5"/>
    <mergeCell ref="E7:H7"/>
    <mergeCell ref="I7:BB7"/>
    <mergeCell ref="A6:A9"/>
    <mergeCell ref="B6:H6"/>
    <mergeCell ref="I6:BB6"/>
    <mergeCell ref="C16:C17"/>
    <mergeCell ref="D16:D17"/>
    <mergeCell ref="E16:E17"/>
    <mergeCell ref="A10:A11"/>
    <mergeCell ref="B10:B11"/>
    <mergeCell ref="C10:C11"/>
    <mergeCell ref="D10:D11"/>
    <mergeCell ref="A15:BC15"/>
    <mergeCell ref="A12:BC12"/>
    <mergeCell ref="A13:A14"/>
    <mergeCell ref="B13:B14"/>
    <mergeCell ref="C13:C14"/>
    <mergeCell ref="D13:D14"/>
    <mergeCell ref="E13:E14"/>
    <mergeCell ref="F13:F14"/>
    <mergeCell ref="G13:G14"/>
    <mergeCell ref="F16:F17"/>
    <mergeCell ref="G16:G17"/>
    <mergeCell ref="BC16:BC17"/>
    <mergeCell ref="E22:E23"/>
    <mergeCell ref="F22:F23"/>
    <mergeCell ref="A18:BC18"/>
    <mergeCell ref="A19:A20"/>
    <mergeCell ref="B19:B20"/>
    <mergeCell ref="C19:C20"/>
    <mergeCell ref="D19:D20"/>
    <mergeCell ref="E19:E20"/>
    <mergeCell ref="F19:F20"/>
    <mergeCell ref="G19:G20"/>
    <mergeCell ref="BC19:BC20"/>
    <mergeCell ref="A16:A17"/>
    <mergeCell ref="B16:B17"/>
    <mergeCell ref="B36:G37"/>
    <mergeCell ref="H36:M37"/>
    <mergeCell ref="G22:G23"/>
    <mergeCell ref="BC22:BC23"/>
    <mergeCell ref="A24:BC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BC25:BC26"/>
    <mergeCell ref="I29:L29"/>
    <mergeCell ref="B34:M34"/>
    <mergeCell ref="B35:G35"/>
    <mergeCell ref="H35:M35"/>
  </mergeCells>
  <conditionalFormatting sqref="BC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BC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BC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BC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BC22">
    <cfRule type="cellIs" dxfId="55" priority="1" operator="greaterThanOrEqual">
      <formula>100%</formula>
    </cfRule>
    <cfRule type="cellIs" dxfId="54" priority="2" operator="lessThan">
      <formula>99.99%</formula>
    </cfRule>
  </conditionalFormatting>
  <conditionalFormatting sqref="BC25">
    <cfRule type="cellIs" dxfId="53" priority="3" operator="greaterThan">
      <formula>95%</formula>
    </cfRule>
    <cfRule type="cellIs" dxfId="52" priority="4" operator="greaterThanOrEqual">
      <formula>90%</formula>
    </cfRule>
    <cfRule type="cellIs" dxfId="51" priority="5" operator="lessThan">
      <formula>89.99%</formula>
    </cfRule>
  </conditionalFormatting>
  <conditionalFormatting sqref="I21:BB21">
    <cfRule type="colorScale" priority="426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BO38"/>
  <sheetViews>
    <sheetView showGridLines="0" zoomScaleNormal="100" workbookViewId="0">
      <selection activeCell="E38" sqref="E38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1</v>
      </c>
      <c r="F2" s="106" t="s">
        <v>54</v>
      </c>
      <c r="G2" s="106"/>
      <c r="H2" s="23">
        <v>30157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IFERROR(SUM(I10:BB10)/SUM(I11:BB11),1)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32</v>
      </c>
      <c r="K13" s="26">
        <v>170</v>
      </c>
      <c r="L13" s="26">
        <v>25</v>
      </c>
      <c r="M13" s="26">
        <v>221</v>
      </c>
      <c r="N13" s="26">
        <v>66</v>
      </c>
      <c r="O13" s="26">
        <v>161</v>
      </c>
      <c r="P13" s="26">
        <v>47</v>
      </c>
      <c r="Q13" s="26">
        <v>99</v>
      </c>
      <c r="R13" s="26">
        <v>65</v>
      </c>
      <c r="S13" s="26">
        <v>91</v>
      </c>
      <c r="T13" s="26">
        <v>82</v>
      </c>
      <c r="U13" s="26">
        <v>45</v>
      </c>
      <c r="V13" s="26">
        <v>113</v>
      </c>
      <c r="W13" s="26">
        <v>90</v>
      </c>
      <c r="X13" s="26">
        <v>36</v>
      </c>
      <c r="Y13" s="26">
        <v>88</v>
      </c>
      <c r="Z13" s="26">
        <v>57</v>
      </c>
      <c r="AA13" s="26">
        <v>3</v>
      </c>
      <c r="AB13" s="26">
        <v>51</v>
      </c>
      <c r="AC13" s="26">
        <v>165</v>
      </c>
      <c r="AD13" s="26">
        <v>126</v>
      </c>
      <c r="AE13" s="26">
        <v>192</v>
      </c>
      <c r="AF13" s="26">
        <v>104</v>
      </c>
      <c r="AG13" s="26">
        <v>150</v>
      </c>
      <c r="AH13" s="26">
        <v>67</v>
      </c>
      <c r="AI13" s="26">
        <v>34</v>
      </c>
      <c r="AJ13" s="26">
        <v>23</v>
      </c>
      <c r="AK13" s="26">
        <v>28</v>
      </c>
      <c r="AL13" s="26">
        <v>0</v>
      </c>
      <c r="AM13" s="26">
        <v>4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0.99225753871230649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33</v>
      </c>
      <c r="K14" s="39">
        <v>173</v>
      </c>
      <c r="L14" s="39">
        <v>25</v>
      </c>
      <c r="M14" s="39">
        <v>221</v>
      </c>
      <c r="N14" s="39">
        <v>66</v>
      </c>
      <c r="O14" s="39">
        <v>164</v>
      </c>
      <c r="P14" s="39">
        <v>47</v>
      </c>
      <c r="Q14" s="39">
        <v>99</v>
      </c>
      <c r="R14" s="39">
        <v>65</v>
      </c>
      <c r="S14" s="39">
        <v>91</v>
      </c>
      <c r="T14" s="39">
        <v>83</v>
      </c>
      <c r="U14" s="39">
        <v>45</v>
      </c>
      <c r="V14" s="39">
        <v>116</v>
      </c>
      <c r="W14" s="39">
        <v>91</v>
      </c>
      <c r="X14" s="39">
        <v>36</v>
      </c>
      <c r="Y14" s="39">
        <v>88</v>
      </c>
      <c r="Z14" s="39">
        <v>58</v>
      </c>
      <c r="AA14" s="39">
        <v>3</v>
      </c>
      <c r="AB14" s="39">
        <v>51</v>
      </c>
      <c r="AC14" s="39">
        <v>165</v>
      </c>
      <c r="AD14" s="39">
        <v>126</v>
      </c>
      <c r="AE14" s="39">
        <v>195</v>
      </c>
      <c r="AF14" s="39">
        <v>105</v>
      </c>
      <c r="AG14" s="39">
        <v>150</v>
      </c>
      <c r="AH14" s="39">
        <v>68</v>
      </c>
      <c r="AI14" s="39">
        <v>34</v>
      </c>
      <c r="AJ14" s="39">
        <v>24</v>
      </c>
      <c r="AK14" s="39">
        <v>28</v>
      </c>
      <c r="AL14" s="39">
        <v>0</v>
      </c>
      <c r="AM14" s="39">
        <v>4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83</v>
      </c>
      <c r="K19" s="26">
        <v>74</v>
      </c>
      <c r="L19" s="26">
        <v>110</v>
      </c>
      <c r="M19" s="26">
        <v>72</v>
      </c>
      <c r="N19" s="26">
        <v>176</v>
      </c>
      <c r="O19" s="26">
        <v>51</v>
      </c>
      <c r="P19" s="26">
        <v>176</v>
      </c>
      <c r="Q19" s="26">
        <v>110</v>
      </c>
      <c r="R19" s="26">
        <v>64</v>
      </c>
      <c r="S19" s="26">
        <v>98</v>
      </c>
      <c r="T19" s="26">
        <v>29</v>
      </c>
      <c r="U19" s="26">
        <v>83</v>
      </c>
      <c r="V19" s="26">
        <v>61</v>
      </c>
      <c r="W19" s="26">
        <v>95</v>
      </c>
      <c r="X19" s="26">
        <v>91</v>
      </c>
      <c r="Y19" s="26">
        <v>55</v>
      </c>
      <c r="Z19" s="26">
        <v>69</v>
      </c>
      <c r="AA19" s="26">
        <v>14</v>
      </c>
      <c r="AB19" s="26">
        <v>44</v>
      </c>
      <c r="AC19" s="26">
        <v>79</v>
      </c>
      <c r="AD19" s="26">
        <v>158</v>
      </c>
      <c r="AE19" s="26">
        <v>99</v>
      </c>
      <c r="AF19" s="26">
        <v>156</v>
      </c>
      <c r="AG19" s="26">
        <v>110</v>
      </c>
      <c r="AH19" s="26">
        <v>0</v>
      </c>
      <c r="AI19" s="26">
        <v>183</v>
      </c>
      <c r="AJ19" s="26">
        <v>115</v>
      </c>
      <c r="AK19" s="26">
        <v>28</v>
      </c>
      <c r="AL19" s="26">
        <v>0</v>
      </c>
      <c r="AM19" s="26">
        <v>16</v>
      </c>
      <c r="AN19" s="26">
        <v>4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83</v>
      </c>
      <c r="K20" s="39">
        <v>74</v>
      </c>
      <c r="L20" s="39">
        <v>110</v>
      </c>
      <c r="M20" s="39">
        <v>72</v>
      </c>
      <c r="N20" s="39">
        <v>176</v>
      </c>
      <c r="O20" s="39">
        <v>51</v>
      </c>
      <c r="P20" s="39">
        <v>176</v>
      </c>
      <c r="Q20" s="39">
        <v>110</v>
      </c>
      <c r="R20" s="39">
        <v>64</v>
      </c>
      <c r="S20" s="39">
        <v>98</v>
      </c>
      <c r="T20" s="39">
        <v>29</v>
      </c>
      <c r="U20" s="39">
        <v>83</v>
      </c>
      <c r="V20" s="39">
        <v>61</v>
      </c>
      <c r="W20" s="39">
        <v>95</v>
      </c>
      <c r="X20" s="39">
        <v>91</v>
      </c>
      <c r="Y20" s="39">
        <v>55</v>
      </c>
      <c r="Z20" s="39">
        <v>69</v>
      </c>
      <c r="AA20" s="39">
        <v>14</v>
      </c>
      <c r="AB20" s="39">
        <v>44</v>
      </c>
      <c r="AC20" s="39">
        <v>79</v>
      </c>
      <c r="AD20" s="39">
        <v>158</v>
      </c>
      <c r="AE20" s="39">
        <v>99</v>
      </c>
      <c r="AF20" s="39">
        <v>156</v>
      </c>
      <c r="AG20" s="39">
        <v>110</v>
      </c>
      <c r="AH20" s="39">
        <v>0</v>
      </c>
      <c r="AI20" s="39">
        <v>183</v>
      </c>
      <c r="AJ20" s="39">
        <v>115</v>
      </c>
      <c r="AK20" s="39">
        <v>28</v>
      </c>
      <c r="AL20" s="39">
        <v>0</v>
      </c>
      <c r="AM20" s="39">
        <v>16</v>
      </c>
      <c r="AN20" s="39">
        <v>4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187</v>
      </c>
      <c r="K22" s="26">
        <v>155</v>
      </c>
      <c r="L22" s="26">
        <v>255</v>
      </c>
      <c r="M22" s="26">
        <v>315</v>
      </c>
      <c r="N22" s="26">
        <v>468</v>
      </c>
      <c r="O22" s="26">
        <v>347</v>
      </c>
      <c r="P22" s="26">
        <v>494</v>
      </c>
      <c r="Q22" s="26">
        <v>371</v>
      </c>
      <c r="R22" s="26">
        <v>359</v>
      </c>
      <c r="S22" s="26">
        <v>354</v>
      </c>
      <c r="T22" s="26">
        <v>306</v>
      </c>
      <c r="U22" s="26">
        <v>344</v>
      </c>
      <c r="V22" s="26">
        <v>307</v>
      </c>
      <c r="W22" s="26">
        <v>330</v>
      </c>
      <c r="X22" s="26">
        <v>384</v>
      </c>
      <c r="Y22" s="26">
        <v>311</v>
      </c>
      <c r="Z22" s="26">
        <v>329</v>
      </c>
      <c r="AA22" s="26">
        <v>333</v>
      </c>
      <c r="AB22" s="26">
        <v>337</v>
      </c>
      <c r="AC22" s="26">
        <v>245</v>
      </c>
      <c r="AD22" s="26">
        <v>303</v>
      </c>
      <c r="AE22" s="26">
        <v>247</v>
      </c>
      <c r="AF22" s="26">
        <v>263</v>
      </c>
      <c r="AG22" s="26">
        <v>228</v>
      </c>
      <c r="AH22" s="26">
        <v>172</v>
      </c>
      <c r="AI22" s="26">
        <v>271</v>
      </c>
      <c r="AJ22" s="26">
        <v>273</v>
      </c>
      <c r="AK22" s="26">
        <v>159</v>
      </c>
      <c r="AL22" s="26">
        <v>159</v>
      </c>
      <c r="AM22" s="26">
        <v>145</v>
      </c>
      <c r="AN22" s="26">
        <v>96</v>
      </c>
      <c r="AO22" s="26">
        <v>51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187</v>
      </c>
      <c r="K23" s="39">
        <v>155</v>
      </c>
      <c r="L23" s="39">
        <v>255</v>
      </c>
      <c r="M23" s="39">
        <v>315</v>
      </c>
      <c r="N23" s="39">
        <v>468</v>
      </c>
      <c r="O23" s="39">
        <v>347</v>
      </c>
      <c r="P23" s="39">
        <v>494</v>
      </c>
      <c r="Q23" s="39">
        <v>371</v>
      </c>
      <c r="R23" s="39">
        <v>359</v>
      </c>
      <c r="S23" s="39">
        <v>354</v>
      </c>
      <c r="T23" s="39">
        <v>306</v>
      </c>
      <c r="U23" s="39">
        <v>344</v>
      </c>
      <c r="V23" s="39">
        <v>307</v>
      </c>
      <c r="W23" s="39">
        <v>330</v>
      </c>
      <c r="X23" s="39">
        <v>384</v>
      </c>
      <c r="Y23" s="39">
        <v>311</v>
      </c>
      <c r="Z23" s="39">
        <v>329</v>
      </c>
      <c r="AA23" s="39">
        <v>333</v>
      </c>
      <c r="AB23" s="39">
        <v>337</v>
      </c>
      <c r="AC23" s="39">
        <v>245</v>
      </c>
      <c r="AD23" s="39">
        <v>303</v>
      </c>
      <c r="AE23" s="39">
        <v>247</v>
      </c>
      <c r="AF23" s="39">
        <v>263</v>
      </c>
      <c r="AG23" s="39">
        <v>228</v>
      </c>
      <c r="AH23" s="39">
        <v>172</v>
      </c>
      <c r="AI23" s="39">
        <v>271</v>
      </c>
      <c r="AJ23" s="39">
        <v>273</v>
      </c>
      <c r="AK23" s="39">
        <v>159</v>
      </c>
      <c r="AL23" s="39">
        <v>159</v>
      </c>
      <c r="AM23" s="39">
        <v>145</v>
      </c>
      <c r="AN23" s="39">
        <v>96</v>
      </c>
      <c r="AO23" s="39">
        <v>51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34</v>
      </c>
      <c r="K25" s="26">
        <v>106</v>
      </c>
      <c r="L25" s="26">
        <v>10</v>
      </c>
      <c r="M25" s="26">
        <v>12</v>
      </c>
      <c r="N25" s="26">
        <v>23</v>
      </c>
      <c r="O25" s="26">
        <v>172</v>
      </c>
      <c r="P25" s="26">
        <v>29</v>
      </c>
      <c r="Q25" s="26">
        <v>233</v>
      </c>
      <c r="R25" s="26">
        <v>76</v>
      </c>
      <c r="S25" s="26">
        <v>103</v>
      </c>
      <c r="T25" s="26">
        <v>77</v>
      </c>
      <c r="U25" s="26">
        <v>45</v>
      </c>
      <c r="V25" s="26">
        <v>97</v>
      </c>
      <c r="W25" s="26">
        <v>72</v>
      </c>
      <c r="X25" s="26">
        <v>37</v>
      </c>
      <c r="Y25" s="26">
        <v>128</v>
      </c>
      <c r="Z25" s="26">
        <v>51</v>
      </c>
      <c r="AA25" s="26">
        <v>6</v>
      </c>
      <c r="AB25" s="26">
        <v>40</v>
      </c>
      <c r="AC25" s="26">
        <v>171</v>
      </c>
      <c r="AD25" s="26">
        <v>100</v>
      </c>
      <c r="AE25" s="26">
        <v>155</v>
      </c>
      <c r="AF25" s="26">
        <v>140</v>
      </c>
      <c r="AG25" s="26">
        <v>128</v>
      </c>
      <c r="AH25" s="26">
        <v>56</v>
      </c>
      <c r="AI25" s="26">
        <v>84</v>
      </c>
      <c r="AJ25" s="26">
        <v>113</v>
      </c>
      <c r="AK25" s="26">
        <v>137</v>
      </c>
      <c r="AL25" s="26">
        <v>0</v>
      </c>
      <c r="AM25" s="26">
        <v>30</v>
      </c>
      <c r="AN25" s="26">
        <v>53</v>
      </c>
      <c r="AO25" s="26">
        <v>45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1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34</v>
      </c>
      <c r="K26" s="39">
        <v>106</v>
      </c>
      <c r="L26" s="39">
        <v>10</v>
      </c>
      <c r="M26" s="39">
        <v>12</v>
      </c>
      <c r="N26" s="39">
        <v>23</v>
      </c>
      <c r="O26" s="39">
        <v>172</v>
      </c>
      <c r="P26" s="39">
        <v>29</v>
      </c>
      <c r="Q26" s="39">
        <v>233</v>
      </c>
      <c r="R26" s="39">
        <v>76</v>
      </c>
      <c r="S26" s="39">
        <v>103</v>
      </c>
      <c r="T26" s="39">
        <v>77</v>
      </c>
      <c r="U26" s="39">
        <v>45</v>
      </c>
      <c r="V26" s="39">
        <v>97</v>
      </c>
      <c r="W26" s="39">
        <v>72</v>
      </c>
      <c r="X26" s="39">
        <v>37</v>
      </c>
      <c r="Y26" s="39">
        <v>128</v>
      </c>
      <c r="Z26" s="39">
        <v>51</v>
      </c>
      <c r="AA26" s="39">
        <v>6</v>
      </c>
      <c r="AB26" s="39">
        <v>40</v>
      </c>
      <c r="AC26" s="39">
        <v>171</v>
      </c>
      <c r="AD26" s="39">
        <v>100</v>
      </c>
      <c r="AE26" s="39">
        <v>155</v>
      </c>
      <c r="AF26" s="39">
        <v>140</v>
      </c>
      <c r="AG26" s="39">
        <v>128</v>
      </c>
      <c r="AH26" s="39">
        <v>56</v>
      </c>
      <c r="AI26" s="39">
        <v>84</v>
      </c>
      <c r="AJ26" s="39">
        <v>113</v>
      </c>
      <c r="AK26" s="39">
        <v>137</v>
      </c>
      <c r="AL26" s="39">
        <v>0</v>
      </c>
      <c r="AM26" s="39">
        <v>30</v>
      </c>
      <c r="AN26" s="39">
        <v>53</v>
      </c>
      <c r="AO26" s="39">
        <v>45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 t="s">
        <v>118</v>
      </c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122.1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F19:F20"/>
    <mergeCell ref="G19:G20"/>
    <mergeCell ref="BC19:BC20"/>
    <mergeCell ref="A19:A20"/>
    <mergeCell ref="B19:B20"/>
    <mergeCell ref="C19:C20"/>
    <mergeCell ref="D19:D20"/>
    <mergeCell ref="E19:E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conditionalFormatting sqref="I21:V21">
    <cfRule type="colorScale" priority="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50" priority="22" operator="greaterThan">
      <formula>95%</formula>
    </cfRule>
    <cfRule type="cellIs" dxfId="49" priority="23" operator="greaterThanOrEqual">
      <formula>90%</formula>
    </cfRule>
    <cfRule type="cellIs" dxfId="48" priority="24" operator="lessThan">
      <formula>89.99%</formula>
    </cfRule>
  </conditionalFormatting>
  <conditionalFormatting sqref="BC13">
    <cfRule type="cellIs" dxfId="47" priority="19" operator="greaterThan">
      <formula>95%</formula>
    </cfRule>
    <cfRule type="cellIs" dxfId="46" priority="20" operator="greaterThanOrEqual">
      <formula>90%</formula>
    </cfRule>
    <cfRule type="cellIs" dxfId="45" priority="21" operator="lessThan">
      <formula>89.99%</formula>
    </cfRule>
  </conditionalFormatting>
  <conditionalFormatting sqref="BC16">
    <cfRule type="cellIs" dxfId="44" priority="16" operator="greaterThan">
      <formula>95%</formula>
    </cfRule>
    <cfRule type="cellIs" dxfId="43" priority="17" operator="greaterThanOrEqual">
      <formula>90%</formula>
    </cfRule>
    <cfRule type="cellIs" dxfId="42" priority="18" operator="lessThan">
      <formula>89.99%</formula>
    </cfRule>
  </conditionalFormatting>
  <conditionalFormatting sqref="BC19">
    <cfRule type="cellIs" dxfId="41" priority="13" operator="greaterThan">
      <formula>95%</formula>
    </cfRule>
    <cfRule type="cellIs" dxfId="40" priority="14" operator="greaterThanOrEqual">
      <formula>90%</formula>
    </cfRule>
    <cfRule type="cellIs" dxfId="39" priority="15" operator="lessThan">
      <formula>89.99%</formula>
    </cfRule>
  </conditionalFormatting>
  <conditionalFormatting sqref="BC22">
    <cfRule type="cellIs" dxfId="38" priority="2" operator="greaterThanOrEqual">
      <formula>100%</formula>
    </cfRule>
    <cfRule type="cellIs" dxfId="37" priority="3" operator="lessThan">
      <formula>99.99%</formula>
    </cfRule>
  </conditionalFormatting>
  <conditionalFormatting sqref="BC25">
    <cfRule type="cellIs" dxfId="36" priority="4" operator="greaterThan">
      <formula>95%</formula>
    </cfRule>
    <cfRule type="cellIs" dxfId="35" priority="5" operator="greaterThanOrEqual">
      <formula>90%</formula>
    </cfRule>
    <cfRule type="cellIs" dxfId="34" priority="6" operator="lessThan">
      <formula>89.99%</formula>
    </cfRule>
  </conditionalFormatting>
  <conditionalFormatting sqref="W21:BB21">
    <cfRule type="colorScale" priority="42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5CD05DB9-0178-493E-8599-E890D3BB966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O38"/>
  <sheetViews>
    <sheetView showGridLines="0" topLeftCell="A39" zoomScale="80" zoomScaleNormal="80" workbookViewId="0">
      <selection activeCell="AT28" sqref="AT28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42578125" style="1" customWidth="1"/>
    <col min="5" max="5" width="21" style="1" customWidth="1"/>
    <col min="6" max="6" width="12.85546875" style="1" customWidth="1"/>
    <col min="7" max="7" width="10.42578125" style="1" bestFit="1" customWidth="1"/>
    <col min="8" max="8" width="14.42578125" style="1" customWidth="1"/>
    <col min="9" max="54" width="10.5703125" style="1" customWidth="1"/>
    <col min="55" max="55" width="22.5703125" style="1" customWidth="1"/>
    <col min="56" max="16384" width="11.42578125" style="1"/>
  </cols>
  <sheetData>
    <row r="1" spans="1:67" ht="40.5" customHeight="1">
      <c r="A1" s="92" t="str">
        <f>'PANEL DE CONTROL DISTRITAL'!A1:L1</f>
        <v>INSTITUTO NACIONAL ELECTORAL
SISTEMA DE GESTIÓN DE LA CALIDAD
BAJA CALIFORNIA SUR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</row>
    <row r="2" spans="1:67" ht="33.75" customHeight="1">
      <c r="A2" s="25"/>
      <c r="B2" s="25"/>
      <c r="C2" s="25"/>
      <c r="D2" s="13" t="s">
        <v>53</v>
      </c>
      <c r="E2" s="13">
        <v>2</v>
      </c>
      <c r="F2" s="106" t="s">
        <v>54</v>
      </c>
      <c r="G2" s="106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54"/>
      <c r="BD2" s="18"/>
    </row>
    <row r="3" spans="1:67" ht="11.25" customHeight="1" thickBo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67" ht="30" customHeight="1" thickTop="1" thickBot="1">
      <c r="A4" s="110" t="s">
        <v>55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2"/>
      <c r="BE4" s="21"/>
    </row>
    <row r="5" spans="1:67" ht="5.25" customHeight="1" thickTop="1" thickBo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5"/>
    </row>
    <row r="6" spans="1:67" ht="18" customHeight="1" thickTop="1" thickBot="1">
      <c r="A6" s="107" t="str">
        <f>'PANEL DE CONTROL DISTRITAL'!A6</f>
        <v>Número</v>
      </c>
      <c r="B6" s="108" t="str">
        <f>'PANEL DE CONTROL DISTRITAL'!B6</f>
        <v xml:space="preserve">PROCESOS SUSTANTIVOS E INDICADORES </v>
      </c>
      <c r="C6" s="108"/>
      <c r="D6" s="108"/>
      <c r="E6" s="108"/>
      <c r="F6" s="108"/>
      <c r="G6" s="108"/>
      <c r="H6" s="108"/>
      <c r="I6" s="116" t="s">
        <v>56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09" t="s">
        <v>57</v>
      </c>
    </row>
    <row r="7" spans="1:67" ht="17.25" customHeight="1" thickTop="1" thickBot="1">
      <c r="A7" s="107"/>
      <c r="B7" s="108" t="str">
        <f>'PANEL DE CONTROL DISTRITAL'!B7</f>
        <v>DESCRIPCIÓN</v>
      </c>
      <c r="C7" s="108"/>
      <c r="D7" s="108"/>
      <c r="E7" s="108" t="str">
        <f>'PANEL DE CONTROL DISTRITAL'!E7</f>
        <v>MEDICIÓN</v>
      </c>
      <c r="F7" s="108"/>
      <c r="G7" s="108"/>
      <c r="H7" s="108"/>
      <c r="I7" s="118" t="str">
        <f>'PANEL DE CONTROL DISTRITAL'!A5</f>
        <v>CAMPAÑA ANUAL INTENSA 2024                                                                                                 CAMPAÑA ESPECIAL DE ACTUALIZACIÓN PARA EL PROCESO ELECTORAL EXTRAORDINARIO (CEAPEE)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09"/>
    </row>
    <row r="8" spans="1:67" ht="5.25" customHeight="1" thickTop="1" thickBot="1">
      <c r="A8" s="107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09"/>
    </row>
    <row r="9" spans="1:67" s="2" customFormat="1" ht="29.25" customHeight="1" thickTop="1" thickBot="1">
      <c r="A9" s="107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2024-41</v>
      </c>
      <c r="J9" s="31" t="str">
        <f>'030151'!J9</f>
        <v>2024-42</v>
      </c>
      <c r="K9" s="31" t="str">
        <f>'030151'!K9</f>
        <v>2024-43</v>
      </c>
      <c r="L9" s="31" t="str">
        <f>'030151'!L9</f>
        <v>2024-44</v>
      </c>
      <c r="M9" s="31" t="str">
        <f>'030151'!M9</f>
        <v>2024-45</v>
      </c>
      <c r="N9" s="31" t="str">
        <f>'030151'!N9</f>
        <v>2024-46</v>
      </c>
      <c r="O9" s="31" t="str">
        <f>'030151'!O9</f>
        <v>2024-47</v>
      </c>
      <c r="P9" s="31" t="str">
        <f>'030151'!P9</f>
        <v>2024-48</v>
      </c>
      <c r="Q9" s="31" t="str">
        <f>'030151'!Q9</f>
        <v>2024-49</v>
      </c>
      <c r="R9" s="31" t="str">
        <f>'030151'!R9</f>
        <v>2024-50</v>
      </c>
      <c r="S9" s="31" t="str">
        <f>'030151'!S9</f>
        <v>2024-51</v>
      </c>
      <c r="T9" s="31" t="str">
        <f>'030151'!T9</f>
        <v>2024-52</v>
      </c>
      <c r="U9" s="31" t="str">
        <f>'030151'!U9</f>
        <v>2024-53</v>
      </c>
      <c r="V9" s="31" t="str">
        <f>'030151'!V9</f>
        <v>2024-54</v>
      </c>
      <c r="W9" s="31" t="str">
        <f>'030151'!W9</f>
        <v>2024-55</v>
      </c>
      <c r="X9" s="31" t="str">
        <f>'030151'!X9</f>
        <v>2024-56</v>
      </c>
      <c r="Y9" s="31" t="str">
        <f>'030151'!Y9</f>
        <v>2024-57</v>
      </c>
      <c r="Z9" s="31" t="str">
        <f>'030151'!Z9</f>
        <v>2024-58</v>
      </c>
      <c r="AA9" s="31" t="str">
        <f>'030151'!AA9</f>
        <v>2024-59</v>
      </c>
      <c r="AB9" s="31" t="str">
        <f>'030151'!AB9</f>
        <v>2025-01</v>
      </c>
      <c r="AC9" s="31" t="str">
        <f>'030151'!AC9</f>
        <v>2025-02</v>
      </c>
      <c r="AD9" s="31" t="str">
        <f>'030151'!AD9</f>
        <v>2025-03</v>
      </c>
      <c r="AE9" s="31" t="str">
        <f>'030151'!AE9</f>
        <v>2025-04</v>
      </c>
      <c r="AF9" s="31" t="str">
        <f>'030151'!AF9</f>
        <v>2025-05</v>
      </c>
      <c r="AG9" s="31" t="str">
        <f>'030151'!AG9</f>
        <v>2025-06</v>
      </c>
      <c r="AH9" s="31" t="str">
        <f>'030151'!AH9</f>
        <v>2025-07</v>
      </c>
      <c r="AI9" s="31" t="str">
        <f>'030151'!AI9</f>
        <v>2025-08</v>
      </c>
      <c r="AJ9" s="31" t="str">
        <f>'030151'!AJ9</f>
        <v>2025-09</v>
      </c>
      <c r="AK9" s="31" t="str">
        <f>'030151'!AK9</f>
        <v>2025-10</v>
      </c>
      <c r="AL9" s="31" t="str">
        <f>'030151'!AL9</f>
        <v>2025-11</v>
      </c>
      <c r="AM9" s="31" t="str">
        <f>'030151'!AM9</f>
        <v>2025-12</v>
      </c>
      <c r="AN9" s="31" t="str">
        <f>'030151'!AN9</f>
        <v>2025-13</v>
      </c>
      <c r="AO9" s="31" t="str">
        <f>'030151'!AO9</f>
        <v>2025-14</v>
      </c>
      <c r="AP9" s="31" t="str">
        <f>'030151'!AP9</f>
        <v>2025-15</v>
      </c>
      <c r="AQ9" s="31" t="str">
        <f>'030151'!AQ9</f>
        <v>2025-16</v>
      </c>
      <c r="AR9" s="31" t="str">
        <f>'030151'!AR9</f>
        <v>2025-17</v>
      </c>
      <c r="AS9" s="31" t="str">
        <f>'030151'!AS9</f>
        <v>2025-18</v>
      </c>
      <c r="AT9" s="31" t="str">
        <f>'030151'!AT9</f>
        <v>2025-19</v>
      </c>
      <c r="AU9" s="31" t="str">
        <f>'030151'!AU9</f>
        <v>2025-20</v>
      </c>
      <c r="AV9" s="31" t="str">
        <f>'030151'!AV9</f>
        <v>2025-21</v>
      </c>
      <c r="AW9" s="31" t="str">
        <f>'030151'!AW9</f>
        <v>2025-22</v>
      </c>
      <c r="AX9" s="31" t="str">
        <f>'030151'!AX9</f>
        <v>2025-23</v>
      </c>
      <c r="AY9" s="31" t="str">
        <f>'030151'!AY9</f>
        <v>2025-24</v>
      </c>
      <c r="AZ9" s="31" t="str">
        <f>'030151'!AZ9</f>
        <v>2025-25</v>
      </c>
      <c r="BA9" s="31" t="str">
        <f>'030151'!BA9</f>
        <v>2025-26</v>
      </c>
      <c r="BB9" s="31" t="str">
        <f>'030151'!BB9</f>
        <v>2025-27</v>
      </c>
      <c r="BC9" s="109"/>
    </row>
    <row r="10" spans="1:67" s="2" customFormat="1" ht="50.1" customHeight="1" thickTop="1" thickBot="1">
      <c r="A10" s="123">
        <f>'PANEL DE CONTROL DISTRITAL'!A9</f>
        <v>1</v>
      </c>
      <c r="B10" s="125" t="str">
        <f>'PANEL DE CONTROL DISTRITAL'!B9</f>
        <v>ENTREVISTA</v>
      </c>
      <c r="C10" s="122" t="str">
        <f>'PANEL DE CONTROL DISTRITAL'!C9</f>
        <v xml:space="preserve"> Auxiliar de Atención Ciudadana</v>
      </c>
      <c r="D10" s="126" t="str">
        <f>'PANEL DE CONTROL DISTRITAL'!D9</f>
        <v>Fichas requisitadas correctamente=</v>
      </c>
      <c r="E10" s="122" t="str">
        <f>'PANEL DE CONTROL DISTRITAL'!E9</f>
        <v>(Fichas requisitadas correctamente / Fichas revisadas en la muestra del 10%) x 100</v>
      </c>
      <c r="F10" s="127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42</v>
      </c>
      <c r="K10" s="26">
        <v>29</v>
      </c>
      <c r="L10" s="26">
        <v>23</v>
      </c>
      <c r="M10" s="26">
        <v>38</v>
      </c>
      <c r="N10" s="26">
        <v>27</v>
      </c>
      <c r="O10" s="26">
        <v>36</v>
      </c>
      <c r="P10" s="26">
        <v>35</v>
      </c>
      <c r="Q10" s="26">
        <v>35</v>
      </c>
      <c r="R10" s="26">
        <v>30</v>
      </c>
      <c r="S10" s="26">
        <v>36</v>
      </c>
      <c r="T10" s="26">
        <v>42</v>
      </c>
      <c r="U10" s="26">
        <v>35</v>
      </c>
      <c r="V10" s="26">
        <v>48</v>
      </c>
      <c r="W10" s="26">
        <v>0</v>
      </c>
      <c r="X10" s="26">
        <v>38</v>
      </c>
      <c r="Y10" s="26">
        <v>37</v>
      </c>
      <c r="Z10" s="26">
        <v>33</v>
      </c>
      <c r="AA10" s="26">
        <v>7</v>
      </c>
      <c r="AB10" s="26">
        <v>27</v>
      </c>
      <c r="AC10" s="26">
        <v>71</v>
      </c>
      <c r="AD10" s="26">
        <v>67</v>
      </c>
      <c r="AE10" s="26">
        <v>57</v>
      </c>
      <c r="AF10" s="26">
        <v>66</v>
      </c>
      <c r="AG10" s="26">
        <v>61</v>
      </c>
      <c r="AH10" s="26">
        <v>46</v>
      </c>
      <c r="AI10" s="26">
        <v>17</v>
      </c>
      <c r="AJ10" s="26">
        <v>19</v>
      </c>
      <c r="AK10" s="26">
        <v>24</v>
      </c>
      <c r="AL10" s="26">
        <v>5</v>
      </c>
      <c r="AM10" s="26">
        <v>27</v>
      </c>
      <c r="AN10" s="26">
        <v>21</v>
      </c>
      <c r="AO10" s="26">
        <v>19</v>
      </c>
      <c r="AP10" s="26">
        <v>20</v>
      </c>
      <c r="AQ10" s="26">
        <v>5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124">
        <f>IFERROR(SUM(I10:BB10)/SUM(I11:BB11),0)</f>
        <v>1</v>
      </c>
    </row>
    <row r="11" spans="1:67" s="2" customFormat="1" ht="50.1" customHeight="1" thickTop="1" thickBot="1">
      <c r="A11" s="123"/>
      <c r="B11" s="125"/>
      <c r="C11" s="122"/>
      <c r="D11" s="126"/>
      <c r="E11" s="122"/>
      <c r="F11" s="127"/>
      <c r="G11" s="128"/>
      <c r="H11" s="28" t="str">
        <f>'PANEL DE CONTROL DISTRITAL'!H10</f>
        <v>Fichas revisadas en la muestra del 10%</v>
      </c>
      <c r="I11" s="39">
        <v>0</v>
      </c>
      <c r="J11" s="39">
        <v>42</v>
      </c>
      <c r="K11" s="39">
        <v>29</v>
      </c>
      <c r="L11" s="39">
        <v>23</v>
      </c>
      <c r="M11" s="39">
        <v>38</v>
      </c>
      <c r="N11" s="39">
        <v>27</v>
      </c>
      <c r="O11" s="39">
        <v>36</v>
      </c>
      <c r="P11" s="39">
        <v>35</v>
      </c>
      <c r="Q11" s="39">
        <v>35</v>
      </c>
      <c r="R11" s="39">
        <v>30</v>
      </c>
      <c r="S11" s="39">
        <v>36</v>
      </c>
      <c r="T11" s="39">
        <v>42</v>
      </c>
      <c r="U11" s="39">
        <v>35</v>
      </c>
      <c r="V11" s="39">
        <v>48</v>
      </c>
      <c r="W11" s="39">
        <v>0</v>
      </c>
      <c r="X11" s="39">
        <v>38</v>
      </c>
      <c r="Y11" s="39">
        <v>37</v>
      </c>
      <c r="Z11" s="39">
        <v>33</v>
      </c>
      <c r="AA11" s="39">
        <v>7</v>
      </c>
      <c r="AB11" s="39">
        <v>27</v>
      </c>
      <c r="AC11" s="39">
        <v>71</v>
      </c>
      <c r="AD11" s="39">
        <v>67</v>
      </c>
      <c r="AE11" s="39">
        <v>57</v>
      </c>
      <c r="AF11" s="39">
        <v>66</v>
      </c>
      <c r="AG11" s="39">
        <v>61</v>
      </c>
      <c r="AH11" s="39">
        <v>46</v>
      </c>
      <c r="AI11" s="39">
        <v>17</v>
      </c>
      <c r="AJ11" s="39">
        <v>19</v>
      </c>
      <c r="AK11" s="39">
        <v>24</v>
      </c>
      <c r="AL11" s="39">
        <v>5</v>
      </c>
      <c r="AM11" s="39">
        <v>27</v>
      </c>
      <c r="AN11" s="39">
        <v>21</v>
      </c>
      <c r="AO11" s="39">
        <v>19</v>
      </c>
      <c r="AP11" s="39">
        <v>20</v>
      </c>
      <c r="AQ11" s="39">
        <v>5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124"/>
    </row>
    <row r="12" spans="1:67" s="41" customFormat="1" ht="8.1" customHeight="1" thickTop="1" thickBo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</row>
    <row r="13" spans="1:67" s="3" customFormat="1" ht="50.1" customHeight="1" thickTop="1" thickBot="1">
      <c r="A13" s="123">
        <f>'PANEL DE CONTROL DISTRITAL'!A12</f>
        <v>2</v>
      </c>
      <c r="B13" s="125" t="str">
        <f>'PANEL DE CONTROL DISTRITAL'!B12</f>
        <v>TRÁMITE</v>
      </c>
      <c r="C13" s="122" t="str">
        <f>'PANEL DE CONTROL DISTRITAL'!C12</f>
        <v>Operador de Equipo Tecnológico</v>
      </c>
      <c r="D13" s="126" t="str">
        <f>'PANEL DE CONTROL DISTRITAL'!D12</f>
        <v>Trámites exitosos efectivos=</v>
      </c>
      <c r="E13" s="122" t="str">
        <f>'PANEL DE CONTROL DISTRITAL'!E12</f>
        <v>(Número de trámites exitosos / Número de trámites aplicados) x 100</v>
      </c>
      <c r="F13" s="127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417</v>
      </c>
      <c r="K13" s="26">
        <v>297</v>
      </c>
      <c r="L13" s="26">
        <v>237</v>
      </c>
      <c r="M13" s="26">
        <v>379</v>
      </c>
      <c r="N13" s="26">
        <v>276</v>
      </c>
      <c r="O13" s="26">
        <v>360</v>
      </c>
      <c r="P13" s="26">
        <v>357</v>
      </c>
      <c r="Q13" s="26">
        <v>352</v>
      </c>
      <c r="R13" s="26">
        <v>312</v>
      </c>
      <c r="S13" s="26">
        <v>361</v>
      </c>
      <c r="T13" s="26">
        <v>421</v>
      </c>
      <c r="U13" s="26">
        <v>356</v>
      </c>
      <c r="V13" s="26">
        <v>481</v>
      </c>
      <c r="W13" s="26">
        <v>0</v>
      </c>
      <c r="X13" s="26">
        <v>380</v>
      </c>
      <c r="Y13" s="26">
        <v>372</v>
      </c>
      <c r="Z13" s="26">
        <v>329</v>
      </c>
      <c r="AA13" s="26">
        <v>70</v>
      </c>
      <c r="AB13" s="26">
        <v>267</v>
      </c>
      <c r="AC13" s="26">
        <v>715</v>
      </c>
      <c r="AD13" s="26">
        <v>671</v>
      </c>
      <c r="AE13" s="26">
        <v>566</v>
      </c>
      <c r="AF13" s="26">
        <v>660</v>
      </c>
      <c r="AG13" s="26">
        <v>605</v>
      </c>
      <c r="AH13" s="26">
        <v>455</v>
      </c>
      <c r="AI13" s="26">
        <v>163</v>
      </c>
      <c r="AJ13" s="26">
        <v>194</v>
      </c>
      <c r="AK13" s="26">
        <v>242</v>
      </c>
      <c r="AL13" s="26">
        <v>47</v>
      </c>
      <c r="AM13" s="26">
        <v>269</v>
      </c>
      <c r="AN13" s="26">
        <v>215</v>
      </c>
      <c r="AO13" s="26">
        <v>192</v>
      </c>
      <c r="AP13" s="26">
        <v>169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124">
        <f>IFERROR(SUM(I13:BB13)/SUM(I14:BB14),0)</f>
        <v>0.98790180148357476</v>
      </c>
    </row>
    <row r="14" spans="1:67" s="3" customFormat="1" ht="50.1" customHeight="1" thickTop="1" thickBot="1">
      <c r="A14" s="123"/>
      <c r="B14" s="125"/>
      <c r="C14" s="122"/>
      <c r="D14" s="126"/>
      <c r="E14" s="122"/>
      <c r="F14" s="127"/>
      <c r="G14" s="128"/>
      <c r="H14" s="28" t="str">
        <f>'PANEL DE CONTROL DISTRITAL'!H13</f>
        <v>Número de trámites aplicados</v>
      </c>
      <c r="I14" s="39">
        <v>0</v>
      </c>
      <c r="J14" s="39">
        <v>421</v>
      </c>
      <c r="K14" s="39">
        <v>298</v>
      </c>
      <c r="L14" s="39">
        <v>238</v>
      </c>
      <c r="M14" s="39">
        <v>380</v>
      </c>
      <c r="N14" s="39">
        <v>277</v>
      </c>
      <c r="O14" s="39">
        <v>360</v>
      </c>
      <c r="P14" s="39">
        <v>357</v>
      </c>
      <c r="Q14" s="39">
        <v>352</v>
      </c>
      <c r="R14" s="39">
        <v>313</v>
      </c>
      <c r="S14" s="39">
        <v>361</v>
      </c>
      <c r="T14" s="39">
        <v>421</v>
      </c>
      <c r="U14" s="39">
        <v>359</v>
      </c>
      <c r="V14" s="39">
        <v>485</v>
      </c>
      <c r="W14" s="39">
        <v>0</v>
      </c>
      <c r="X14" s="39">
        <v>384</v>
      </c>
      <c r="Y14" s="39">
        <v>374</v>
      </c>
      <c r="Z14" s="39">
        <v>331</v>
      </c>
      <c r="AA14" s="39">
        <v>70</v>
      </c>
      <c r="AB14" s="39">
        <v>270</v>
      </c>
      <c r="AC14" s="39">
        <v>719</v>
      </c>
      <c r="AD14" s="39">
        <v>674</v>
      </c>
      <c r="AE14" s="39">
        <v>569</v>
      </c>
      <c r="AF14" s="39">
        <v>660</v>
      </c>
      <c r="AG14" s="39">
        <v>607</v>
      </c>
      <c r="AH14" s="39">
        <v>458</v>
      </c>
      <c r="AI14" s="39">
        <v>167</v>
      </c>
      <c r="AJ14" s="39">
        <v>195</v>
      </c>
      <c r="AK14" s="39">
        <v>242</v>
      </c>
      <c r="AL14" s="39">
        <v>47</v>
      </c>
      <c r="AM14" s="39">
        <v>272</v>
      </c>
      <c r="AN14" s="39">
        <v>216</v>
      </c>
      <c r="AO14" s="39">
        <v>192</v>
      </c>
      <c r="AP14" s="39">
        <v>210</v>
      </c>
      <c r="AQ14" s="39">
        <v>45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124"/>
    </row>
    <row r="15" spans="1:67" s="41" customFormat="1" ht="8.1" customHeight="1" thickTop="1" thickBo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</row>
    <row r="16" spans="1:67" s="3" customFormat="1" ht="50.1" customHeight="1" thickTop="1" thickBot="1">
      <c r="A16" s="123">
        <f>'PANEL DE CONTROL DISTRITAL'!A15</f>
        <v>3</v>
      </c>
      <c r="B16" s="125" t="str">
        <f>'PANEL DE CONTROL DISTRITAL'!B15</f>
        <v>TRANSFERENCIA DE LA INFORMACIÓN</v>
      </c>
      <c r="C16" s="122" t="str">
        <f>'PANEL DE CONTROL DISTRITAL'!C15</f>
        <v>Responsable de Módulo</v>
      </c>
      <c r="D16" s="126" t="str">
        <f>'PANEL DE CONTROL DISTRITAL'!D15</f>
        <v>Reenvíos exitosos =</v>
      </c>
      <c r="E16" s="122" t="str">
        <f>'PANEL DE CONTROL DISTRITAL'!E15</f>
        <v>(Ejecución de los scripts de reenvío de notificaciones/Solicitud de reenvíos de scripts requeridos) x100</v>
      </c>
      <c r="F16" s="127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124">
        <f>IFERROR(SUM(I16:BB16)/SUM(I17:BB17),1)</f>
        <v>1</v>
      </c>
    </row>
    <row r="17" spans="1:67" s="3" customFormat="1" ht="50.1" customHeight="1" thickTop="1" thickBot="1">
      <c r="A17" s="123"/>
      <c r="B17" s="125"/>
      <c r="C17" s="122"/>
      <c r="D17" s="126"/>
      <c r="E17" s="122"/>
      <c r="F17" s="127"/>
      <c r="G17" s="128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124"/>
    </row>
    <row r="18" spans="1:67" s="41" customFormat="1" ht="8.1" customHeight="1" thickTop="1" thickBo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</row>
    <row r="19" spans="1:67" s="3" customFormat="1" ht="50.1" customHeight="1" thickTop="1" thickBot="1">
      <c r="A19" s="123">
        <f>'PANEL DE CONTROL DISTRITAL'!A18</f>
        <v>4</v>
      </c>
      <c r="B19" s="125" t="str">
        <f>'PANEL DE CONTROL DISTRITAL'!B18</f>
        <v>CONCILIACIÓN DE CREDENCIALES PARA VOTAR</v>
      </c>
      <c r="C19" s="122" t="str">
        <f>'PANEL DE CONTROL DISTRITAL'!C18</f>
        <v>Responsable de Módulo</v>
      </c>
      <c r="D19" s="126" t="str">
        <f>'PANEL DE CONTROL DISTRITAL'!D18</f>
        <v xml:space="preserve">Credenciales disponibles para entrega = </v>
      </c>
      <c r="E19" s="122" t="str">
        <f>'PANEL DE CONTROL DISTRITAL'!E18</f>
        <v>[(Credenciales recibidas - credenciales inconsistentes) / Credenciales recibidas] x 100</v>
      </c>
      <c r="F19" s="127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398</v>
      </c>
      <c r="K19" s="26">
        <v>419</v>
      </c>
      <c r="L19" s="26">
        <v>194</v>
      </c>
      <c r="M19" s="26">
        <v>426</v>
      </c>
      <c r="N19" s="26">
        <v>260</v>
      </c>
      <c r="O19" s="26">
        <v>360</v>
      </c>
      <c r="P19" s="26">
        <v>364</v>
      </c>
      <c r="Q19" s="26">
        <v>350</v>
      </c>
      <c r="R19" s="26">
        <v>373</v>
      </c>
      <c r="S19" s="26">
        <v>300</v>
      </c>
      <c r="T19" s="26">
        <v>382</v>
      </c>
      <c r="U19" s="26">
        <v>281</v>
      </c>
      <c r="V19" s="26">
        <v>525</v>
      </c>
      <c r="W19" s="26">
        <v>0</v>
      </c>
      <c r="X19" s="26">
        <v>503</v>
      </c>
      <c r="Y19" s="26">
        <v>380</v>
      </c>
      <c r="Z19" s="26">
        <v>241</v>
      </c>
      <c r="AA19" s="26">
        <v>86</v>
      </c>
      <c r="AB19" s="26">
        <v>238</v>
      </c>
      <c r="AC19" s="26">
        <v>469</v>
      </c>
      <c r="AD19" s="26">
        <v>822</v>
      </c>
      <c r="AE19" s="26">
        <v>488</v>
      </c>
      <c r="AF19" s="26">
        <v>412</v>
      </c>
      <c r="AG19" s="26">
        <v>484</v>
      </c>
      <c r="AH19" s="26">
        <v>0</v>
      </c>
      <c r="AI19" s="26">
        <v>791</v>
      </c>
      <c r="AJ19" s="26">
        <v>722</v>
      </c>
      <c r="AK19" s="26">
        <v>259</v>
      </c>
      <c r="AL19" s="26">
        <v>0</v>
      </c>
      <c r="AM19" s="26">
        <v>314</v>
      </c>
      <c r="AN19" s="26">
        <v>231</v>
      </c>
      <c r="AO19" s="26">
        <v>173</v>
      </c>
      <c r="AP19" s="26">
        <v>167</v>
      </c>
      <c r="AQ19" s="26">
        <v>33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124">
        <f>IFERROR(SUM(I19:BB19)/SUM(I20:BB20),0)</f>
        <v>1</v>
      </c>
    </row>
    <row r="20" spans="1:67" s="3" customFormat="1" ht="50.1" customHeight="1" thickTop="1" thickBot="1">
      <c r="A20" s="123"/>
      <c r="B20" s="125"/>
      <c r="C20" s="122"/>
      <c r="D20" s="126"/>
      <c r="E20" s="122"/>
      <c r="F20" s="127"/>
      <c r="G20" s="128"/>
      <c r="H20" s="28" t="str">
        <f>'PANEL DE CONTROL DISTRITAL'!H19</f>
        <v xml:space="preserve">Credenciales recibidas </v>
      </c>
      <c r="I20" s="39">
        <v>0</v>
      </c>
      <c r="J20" s="39">
        <v>398</v>
      </c>
      <c r="K20" s="39">
        <v>419</v>
      </c>
      <c r="L20" s="39">
        <v>194</v>
      </c>
      <c r="M20" s="39">
        <v>426</v>
      </c>
      <c r="N20" s="39">
        <v>260</v>
      </c>
      <c r="O20" s="39">
        <v>360</v>
      </c>
      <c r="P20" s="39">
        <v>364</v>
      </c>
      <c r="Q20" s="39">
        <v>350</v>
      </c>
      <c r="R20" s="39">
        <v>373</v>
      </c>
      <c r="S20" s="39">
        <v>300</v>
      </c>
      <c r="T20" s="39">
        <v>382</v>
      </c>
      <c r="U20" s="39">
        <v>281</v>
      </c>
      <c r="V20" s="39">
        <v>525</v>
      </c>
      <c r="W20" s="39">
        <v>0</v>
      </c>
      <c r="X20" s="39">
        <v>503</v>
      </c>
      <c r="Y20" s="39">
        <v>380</v>
      </c>
      <c r="Z20" s="39">
        <v>241</v>
      </c>
      <c r="AA20" s="39">
        <v>86</v>
      </c>
      <c r="AB20" s="39">
        <v>238</v>
      </c>
      <c r="AC20" s="39">
        <v>469</v>
      </c>
      <c r="AD20" s="39">
        <v>822</v>
      </c>
      <c r="AE20" s="39">
        <v>488</v>
      </c>
      <c r="AF20" s="39">
        <v>412</v>
      </c>
      <c r="AG20" s="39">
        <v>484</v>
      </c>
      <c r="AH20" s="39">
        <v>0</v>
      </c>
      <c r="AI20" s="39">
        <v>791</v>
      </c>
      <c r="AJ20" s="39">
        <v>722</v>
      </c>
      <c r="AK20" s="39">
        <v>259</v>
      </c>
      <c r="AL20" s="39">
        <v>0</v>
      </c>
      <c r="AM20" s="39">
        <v>314</v>
      </c>
      <c r="AN20" s="39">
        <v>231</v>
      </c>
      <c r="AO20" s="39">
        <v>173</v>
      </c>
      <c r="AP20" s="39">
        <v>167</v>
      </c>
      <c r="AQ20" s="39">
        <v>33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124"/>
    </row>
    <row r="21" spans="1:67" s="41" customFormat="1" ht="8.1" customHeight="1" thickTop="1" thickBot="1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5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</row>
    <row r="22" spans="1:67" s="3" customFormat="1" ht="50.1" customHeight="1" thickTop="1" thickBot="1">
      <c r="A22" s="123">
        <f>'PANEL DE CONTROL DISTRITAL'!A21</f>
        <v>5</v>
      </c>
      <c r="B22" s="125" t="str">
        <f>'PANEL DE CONTROL DISTRITAL'!B21</f>
        <v>CONCILIACIÓN DE CREDENCIALES PARA VOTAR</v>
      </c>
      <c r="C22" s="122" t="str">
        <f>'PANEL DE CONTROL DISTRITAL'!C21</f>
        <v>Responsable de Módulo</v>
      </c>
      <c r="D22" s="126" t="str">
        <f>'PANEL DE CONTROL DISTRITAL'!D21</f>
        <v xml:space="preserve">Arqueo de Credenciales = </v>
      </c>
      <c r="E22" s="122" t="str">
        <f>'PANEL DE CONTROL DISTRITAL'!E21</f>
        <v>(Credenciales disponibles (físicas)/ Credenciales disponibles registradas en SIIRFE) x 100</v>
      </c>
      <c r="F22" s="127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523</v>
      </c>
      <c r="K22" s="26">
        <v>536</v>
      </c>
      <c r="L22" s="26">
        <v>359</v>
      </c>
      <c r="M22" s="26">
        <v>524</v>
      </c>
      <c r="N22" s="26">
        <v>446</v>
      </c>
      <c r="O22" s="26">
        <v>502</v>
      </c>
      <c r="P22" s="26">
        <v>520</v>
      </c>
      <c r="Q22" s="26">
        <v>499</v>
      </c>
      <c r="R22" s="26">
        <v>564</v>
      </c>
      <c r="S22" s="26">
        <v>479</v>
      </c>
      <c r="T22" s="26">
        <v>533</v>
      </c>
      <c r="U22" s="26">
        <v>446</v>
      </c>
      <c r="V22" s="26">
        <v>593</v>
      </c>
      <c r="W22" s="26">
        <v>0</v>
      </c>
      <c r="X22" s="26">
        <v>568</v>
      </c>
      <c r="Y22" s="26">
        <v>529</v>
      </c>
      <c r="Z22" s="26">
        <v>435</v>
      </c>
      <c r="AA22" s="26">
        <v>420</v>
      </c>
      <c r="AB22" s="26">
        <v>485</v>
      </c>
      <c r="AC22" s="26">
        <v>544</v>
      </c>
      <c r="AD22" s="26">
        <v>798</v>
      </c>
      <c r="AE22" s="26">
        <v>575</v>
      </c>
      <c r="AF22" s="26">
        <v>424</v>
      </c>
      <c r="AG22" s="26">
        <v>354</v>
      </c>
      <c r="AH22" s="26">
        <v>345</v>
      </c>
      <c r="AI22" s="26">
        <v>719</v>
      </c>
      <c r="AJ22" s="26">
        <v>496</v>
      </c>
      <c r="AK22" s="26">
        <v>454</v>
      </c>
      <c r="AL22" s="26">
        <v>429</v>
      </c>
      <c r="AM22" s="26">
        <v>409</v>
      </c>
      <c r="AN22" s="26">
        <v>375</v>
      </c>
      <c r="AO22" s="26">
        <v>351</v>
      </c>
      <c r="AP22" s="26">
        <v>246</v>
      </c>
      <c r="AQ22" s="26">
        <v>167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124">
        <f>IFERROR(SUM(I22:BB22)/SUM(I23:BB23),0)</f>
        <v>1</v>
      </c>
    </row>
    <row r="23" spans="1:67" s="3" customFormat="1" ht="50.1" customHeight="1" thickTop="1" thickBot="1">
      <c r="A23" s="123"/>
      <c r="B23" s="125"/>
      <c r="C23" s="122"/>
      <c r="D23" s="126"/>
      <c r="E23" s="122"/>
      <c r="F23" s="127"/>
      <c r="G23" s="128"/>
      <c r="H23" s="28" t="str">
        <f>'PANEL DE CONTROL DISTRITAL'!H22</f>
        <v>Credenciales disponibles registradas en SIIRFE</v>
      </c>
      <c r="I23" s="39">
        <v>0</v>
      </c>
      <c r="J23" s="39">
        <v>523</v>
      </c>
      <c r="K23" s="39">
        <v>536</v>
      </c>
      <c r="L23" s="39">
        <v>359</v>
      </c>
      <c r="M23" s="39">
        <v>524</v>
      </c>
      <c r="N23" s="39">
        <v>446</v>
      </c>
      <c r="O23" s="39">
        <v>502</v>
      </c>
      <c r="P23" s="39">
        <v>520</v>
      </c>
      <c r="Q23" s="39">
        <v>499</v>
      </c>
      <c r="R23" s="39">
        <v>564</v>
      </c>
      <c r="S23" s="39">
        <v>479</v>
      </c>
      <c r="T23" s="39">
        <v>533</v>
      </c>
      <c r="U23" s="39">
        <v>446</v>
      </c>
      <c r="V23" s="39">
        <v>593</v>
      </c>
      <c r="W23" s="39">
        <v>0</v>
      </c>
      <c r="X23" s="39">
        <v>568</v>
      </c>
      <c r="Y23" s="39">
        <v>529</v>
      </c>
      <c r="Z23" s="39">
        <v>435</v>
      </c>
      <c r="AA23" s="39">
        <v>420</v>
      </c>
      <c r="AB23" s="39">
        <v>485</v>
      </c>
      <c r="AC23" s="39">
        <v>544</v>
      </c>
      <c r="AD23" s="39">
        <v>798</v>
      </c>
      <c r="AE23" s="39">
        <v>575</v>
      </c>
      <c r="AF23" s="39">
        <v>424</v>
      </c>
      <c r="AG23" s="39">
        <v>354</v>
      </c>
      <c r="AH23" s="39">
        <v>345</v>
      </c>
      <c r="AI23" s="39">
        <v>719</v>
      </c>
      <c r="AJ23" s="39">
        <v>496</v>
      </c>
      <c r="AK23" s="39">
        <v>454</v>
      </c>
      <c r="AL23" s="39">
        <v>429</v>
      </c>
      <c r="AM23" s="39">
        <v>409</v>
      </c>
      <c r="AN23" s="39">
        <v>375</v>
      </c>
      <c r="AO23" s="39">
        <v>351</v>
      </c>
      <c r="AP23" s="39">
        <v>246</v>
      </c>
      <c r="AQ23" s="39">
        <v>167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124"/>
    </row>
    <row r="24" spans="1:67" s="4" customFormat="1" ht="15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</row>
    <row r="25" spans="1:67" ht="50.1" customHeight="1" thickTop="1" thickBot="1">
      <c r="A25" s="123">
        <f>'PANEL DE CONTROL DISTRITAL'!A24</f>
        <v>6</v>
      </c>
      <c r="B25" s="125" t="str">
        <f>'PANEL DE CONTROL DISTRITAL'!B24</f>
        <v>ENTREGA DE LA CREDENCIAL PARA VOTAR</v>
      </c>
      <c r="C25" s="122" t="str">
        <f>'PANEL DE CONTROL DISTRITAL'!C24</f>
        <v>Operador de Equipo Tecnológico</v>
      </c>
      <c r="D25" s="126" t="str">
        <f>'PANEL DE CONTROL DISTRITAL'!D24</f>
        <v xml:space="preserve">Efectividad de entrega de CPV en MAC = </v>
      </c>
      <c r="E25" s="122" t="str">
        <f>'PANEL DE CONTROL DISTRITAL'!E24</f>
        <v>(Total de credenciales entregadas / Total de ciudadanas y ciudadanos que acuden al MAC a recoger su credencial) x 100</v>
      </c>
      <c r="F25" s="127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376</v>
      </c>
      <c r="K25" s="26">
        <v>406</v>
      </c>
      <c r="L25" s="26">
        <v>371</v>
      </c>
      <c r="M25" s="26">
        <v>261</v>
      </c>
      <c r="N25" s="26">
        <v>338</v>
      </c>
      <c r="O25" s="26">
        <v>304</v>
      </c>
      <c r="P25" s="26">
        <v>344</v>
      </c>
      <c r="Q25" s="26">
        <v>371</v>
      </c>
      <c r="R25" s="26">
        <v>308</v>
      </c>
      <c r="S25" s="26">
        <v>385</v>
      </c>
      <c r="T25" s="26">
        <v>328</v>
      </c>
      <c r="U25" s="26">
        <v>368</v>
      </c>
      <c r="V25" s="26">
        <v>378</v>
      </c>
      <c r="W25" s="26">
        <v>0</v>
      </c>
      <c r="X25" s="26">
        <v>492</v>
      </c>
      <c r="Y25" s="26">
        <v>419</v>
      </c>
      <c r="Z25" s="26">
        <v>334</v>
      </c>
      <c r="AA25" s="26">
        <v>101</v>
      </c>
      <c r="AB25" s="26">
        <v>173</v>
      </c>
      <c r="AC25" s="26">
        <v>410</v>
      </c>
      <c r="AD25" s="26">
        <v>568</v>
      </c>
      <c r="AE25" s="26">
        <v>711</v>
      </c>
      <c r="AF25" s="26">
        <v>563</v>
      </c>
      <c r="AG25" s="26">
        <v>554</v>
      </c>
      <c r="AH25" s="26">
        <v>9</v>
      </c>
      <c r="AI25" s="26">
        <v>417</v>
      </c>
      <c r="AJ25" s="26">
        <v>945</v>
      </c>
      <c r="AK25" s="26">
        <v>291</v>
      </c>
      <c r="AL25" s="26">
        <v>25</v>
      </c>
      <c r="AM25" s="26">
        <v>334</v>
      </c>
      <c r="AN25" s="26">
        <v>265</v>
      </c>
      <c r="AO25" s="26">
        <v>197</v>
      </c>
      <c r="AP25" s="26">
        <v>272</v>
      </c>
      <c r="AQ25" s="26">
        <v>68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124">
        <f>IFERROR(SUM(I25:BB25)/SUM(I26:BB26),0)</f>
        <v>0.99871805828561666</v>
      </c>
    </row>
    <row r="26" spans="1:67" ht="50.1" customHeight="1" thickTop="1" thickBot="1">
      <c r="A26" s="123"/>
      <c r="B26" s="125"/>
      <c r="C26" s="122"/>
      <c r="D26" s="126"/>
      <c r="E26" s="122"/>
      <c r="F26" s="127"/>
      <c r="G26" s="128"/>
      <c r="H26" s="28" t="str">
        <f>'PANEL DE CONTROL DISTRITAL'!H25</f>
        <v>Total de ciudadanas y ciudadanos que acuden al MAC a recoger su credencial</v>
      </c>
      <c r="I26" s="39">
        <v>0</v>
      </c>
      <c r="J26" s="39">
        <v>376</v>
      </c>
      <c r="K26" s="39">
        <v>406</v>
      </c>
      <c r="L26" s="39">
        <v>371</v>
      </c>
      <c r="M26" s="39">
        <v>261</v>
      </c>
      <c r="N26" s="39">
        <v>338</v>
      </c>
      <c r="O26" s="39">
        <v>304</v>
      </c>
      <c r="P26" s="39">
        <v>344</v>
      </c>
      <c r="Q26" s="39">
        <v>371</v>
      </c>
      <c r="R26" s="39">
        <v>308</v>
      </c>
      <c r="S26" s="39">
        <v>385</v>
      </c>
      <c r="T26" s="39">
        <v>328</v>
      </c>
      <c r="U26" s="39">
        <v>368</v>
      </c>
      <c r="V26" s="39">
        <v>378</v>
      </c>
      <c r="W26" s="39">
        <v>0</v>
      </c>
      <c r="X26" s="39">
        <v>492</v>
      </c>
      <c r="Y26" s="39">
        <v>419</v>
      </c>
      <c r="Z26" s="39">
        <v>334</v>
      </c>
      <c r="AA26" s="39">
        <v>101</v>
      </c>
      <c r="AB26" s="39">
        <v>173</v>
      </c>
      <c r="AC26" s="39">
        <v>410</v>
      </c>
      <c r="AD26" s="39">
        <v>568</v>
      </c>
      <c r="AE26" s="39">
        <v>706</v>
      </c>
      <c r="AF26" s="39">
        <v>578</v>
      </c>
      <c r="AG26" s="39">
        <v>553</v>
      </c>
      <c r="AH26" s="39">
        <v>8</v>
      </c>
      <c r="AI26" s="39">
        <v>418</v>
      </c>
      <c r="AJ26" s="39">
        <v>950</v>
      </c>
      <c r="AK26" s="39">
        <v>295</v>
      </c>
      <c r="AL26" s="39">
        <v>25</v>
      </c>
      <c r="AM26" s="39">
        <v>330</v>
      </c>
      <c r="AN26" s="39">
        <v>266</v>
      </c>
      <c r="AO26" s="39">
        <v>197</v>
      </c>
      <c r="AP26" s="39">
        <v>272</v>
      </c>
      <c r="AQ26" s="39">
        <v>68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124"/>
    </row>
    <row r="27" spans="1:67" ht="15.75" customHeight="1" thickTop="1">
      <c r="B27" s="1" t="s">
        <v>104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15"/>
    </row>
    <row r="28" spans="1:67" ht="15.75" customHeight="1">
      <c r="H28" s="53"/>
    </row>
    <row r="29" spans="1:67" ht="15.75" customHeight="1">
      <c r="H29" s="53"/>
      <c r="I29" s="135" t="s">
        <v>105</v>
      </c>
      <c r="J29" s="135"/>
      <c r="K29" s="135"/>
      <c r="L29" s="135"/>
    </row>
    <row r="30" spans="1:67" ht="15.75" customHeight="1">
      <c r="H30" s="53"/>
      <c r="I30" s="9"/>
      <c r="J30" s="10" t="s">
        <v>106</v>
      </c>
      <c r="K30" s="10"/>
      <c r="L30" s="10"/>
    </row>
    <row r="31" spans="1:67" ht="39" customHeight="1">
      <c r="H31" s="53"/>
      <c r="I31" s="11"/>
      <c r="J31" s="10" t="s">
        <v>107</v>
      </c>
      <c r="K31" s="10"/>
      <c r="L31" s="10"/>
    </row>
    <row r="32" spans="1:67" ht="30" customHeight="1">
      <c r="H32" s="53"/>
      <c r="I32" s="12"/>
      <c r="J32" s="10" t="s">
        <v>108</v>
      </c>
      <c r="K32" s="10"/>
      <c r="L32" s="10"/>
    </row>
    <row r="33" spans="2:13" ht="30" customHeight="1" thickBot="1">
      <c r="H33" s="53"/>
      <c r="I33" s="10"/>
      <c r="J33" s="10"/>
      <c r="K33" s="10"/>
      <c r="L33" s="10"/>
    </row>
    <row r="34" spans="2:13" ht="30" customHeight="1" thickTop="1" thickBot="1">
      <c r="B34" s="136" t="s">
        <v>109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2:13" ht="30" customHeight="1" thickTop="1" thickBot="1">
      <c r="B35" s="138" t="s">
        <v>110</v>
      </c>
      <c r="C35" s="138"/>
      <c r="D35" s="138"/>
      <c r="E35" s="138"/>
      <c r="F35" s="138"/>
      <c r="G35" s="139"/>
      <c r="H35" s="140" t="s">
        <v>111</v>
      </c>
      <c r="I35" s="138"/>
      <c r="J35" s="138"/>
      <c r="K35" s="138"/>
      <c r="L35" s="138"/>
      <c r="M35" s="139"/>
    </row>
    <row r="36" spans="2:13" ht="30" customHeight="1" thickTop="1">
      <c r="B36" s="129"/>
      <c r="C36" s="130"/>
      <c r="D36" s="130"/>
      <c r="E36" s="130"/>
      <c r="F36" s="130"/>
      <c r="G36" s="131"/>
      <c r="H36" s="129"/>
      <c r="I36" s="130"/>
      <c r="J36" s="130"/>
      <c r="K36" s="130"/>
      <c r="L36" s="130"/>
      <c r="M36" s="131"/>
    </row>
    <row r="37" spans="2:13" ht="30" customHeight="1" thickBot="1">
      <c r="B37" s="132"/>
      <c r="C37" s="133"/>
      <c r="D37" s="133"/>
      <c r="E37" s="133"/>
      <c r="F37" s="133"/>
      <c r="G37" s="134"/>
      <c r="H37" s="132"/>
      <c r="I37" s="133"/>
      <c r="J37" s="133"/>
      <c r="K37" s="133"/>
      <c r="L37" s="133"/>
      <c r="M37" s="134"/>
    </row>
    <row r="38" spans="2:13" ht="30" customHeight="1" thickTop="1"/>
  </sheetData>
  <mergeCells count="70">
    <mergeCell ref="I29:L29"/>
    <mergeCell ref="B34:M34"/>
    <mergeCell ref="B35:G35"/>
    <mergeCell ref="H35:M35"/>
    <mergeCell ref="B36:G37"/>
    <mergeCell ref="H36:M37"/>
    <mergeCell ref="A1:BC1"/>
    <mergeCell ref="F2:G2"/>
    <mergeCell ref="A4:BC4"/>
    <mergeCell ref="A5:BC5"/>
    <mergeCell ref="F10:F11"/>
    <mergeCell ref="G10:G11"/>
    <mergeCell ref="BC10:BC11"/>
    <mergeCell ref="A6:A9"/>
    <mergeCell ref="B6:H6"/>
    <mergeCell ref="I6:BB6"/>
    <mergeCell ref="BC6:BC9"/>
    <mergeCell ref="B7:D7"/>
    <mergeCell ref="E7:H7"/>
    <mergeCell ref="I7:BB7"/>
    <mergeCell ref="B8:BB8"/>
    <mergeCell ref="A12:BC12"/>
    <mergeCell ref="A10:A11"/>
    <mergeCell ref="B10:B11"/>
    <mergeCell ref="C10:C11"/>
    <mergeCell ref="D10:D11"/>
    <mergeCell ref="E10:E11"/>
    <mergeCell ref="F13:F14"/>
    <mergeCell ref="G13:G14"/>
    <mergeCell ref="BC13:BC14"/>
    <mergeCell ref="A15:BC15"/>
    <mergeCell ref="A13:A14"/>
    <mergeCell ref="B13:B14"/>
    <mergeCell ref="C13:C14"/>
    <mergeCell ref="D13:D14"/>
    <mergeCell ref="E13:E14"/>
    <mergeCell ref="F16:F17"/>
    <mergeCell ref="G16:G17"/>
    <mergeCell ref="BC16:BC17"/>
    <mergeCell ref="A18:BC18"/>
    <mergeCell ref="A16:A17"/>
    <mergeCell ref="B16:B17"/>
    <mergeCell ref="C16:C17"/>
    <mergeCell ref="D16:D17"/>
    <mergeCell ref="E16:E17"/>
    <mergeCell ref="E22:E23"/>
    <mergeCell ref="G19:G20"/>
    <mergeCell ref="BC19:BC20"/>
    <mergeCell ref="A19:A20"/>
    <mergeCell ref="B19:B20"/>
    <mergeCell ref="C19:C20"/>
    <mergeCell ref="D19:D20"/>
    <mergeCell ref="E19:E20"/>
    <mergeCell ref="F19:F20"/>
    <mergeCell ref="F22:F23"/>
    <mergeCell ref="G22:G23"/>
    <mergeCell ref="BC22:BC23"/>
    <mergeCell ref="A22:A23"/>
    <mergeCell ref="B22:B23"/>
    <mergeCell ref="C22:C23"/>
    <mergeCell ref="D22:D23"/>
    <mergeCell ref="G25:G26"/>
    <mergeCell ref="BC25:BC26"/>
    <mergeCell ref="A24:BC24"/>
    <mergeCell ref="A25:A26"/>
    <mergeCell ref="B25:B26"/>
    <mergeCell ref="C25:C26"/>
    <mergeCell ref="D25:D26"/>
    <mergeCell ref="E25:E26"/>
    <mergeCell ref="F25:F26"/>
  </mergeCells>
  <phoneticPr fontId="29" type="noConversion"/>
  <conditionalFormatting sqref="I21:BB21">
    <cfRule type="colorScale" priority="42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BC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BC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BC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BC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BC22">
    <cfRule type="cellIs" dxfId="21" priority="1" operator="greaterThanOrEqual">
      <formula>100%</formula>
    </cfRule>
    <cfRule type="cellIs" dxfId="20" priority="2" operator="lessThan">
      <formula>99.99%</formula>
    </cfRule>
  </conditionalFormatting>
  <conditionalFormatting sqref="BC25">
    <cfRule type="cellIs" dxfId="19" priority="3" operator="greaterThan">
      <formula>95%</formula>
    </cfRule>
    <cfRule type="cellIs" dxfId="18" priority="4" operator="greaterThanOrEqual">
      <formula>90%</formula>
    </cfRule>
    <cfRule type="cellIs" dxfId="17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Props1.xml><?xml version="1.0" encoding="utf-8"?>
<ds:datastoreItem xmlns:ds="http://schemas.openxmlformats.org/officeDocument/2006/customXml" ds:itemID="{B31DDFC6-AD0F-4E04-971E-D8C4E1D4B6AD}"/>
</file>

<file path=customXml/itemProps2.xml><?xml version="1.0" encoding="utf-8"?>
<ds:datastoreItem xmlns:ds="http://schemas.openxmlformats.org/officeDocument/2006/customXml" ds:itemID="{99B71567-3370-4945-A420-85B502E4E7EF}"/>
</file>

<file path=customXml/itemProps3.xml><?xml version="1.0" encoding="utf-8"?>
<ds:datastoreItem xmlns:ds="http://schemas.openxmlformats.org/officeDocument/2006/customXml" ds:itemID="{D4FC1A81-9E6B-41C7-9F3D-FADA198D6024}"/>
</file>

<file path=customXml/itemProps4.xml><?xml version="1.0" encoding="utf-8"?>
<ds:datastoreItem xmlns:ds="http://schemas.openxmlformats.org/officeDocument/2006/customXml" ds:itemID="{C3185E0A-896A-4DE9-8F71-746092AC2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Usuario invitado</cp:lastModifiedBy>
  <cp:revision/>
  <dcterms:created xsi:type="dcterms:W3CDTF">2017-02-09T16:44:50Z</dcterms:created>
  <dcterms:modified xsi:type="dcterms:W3CDTF">2025-04-15T00:12:34Z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